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525" windowWidth="24840" windowHeight="11655" tabRatio="798"/>
  </bookViews>
  <sheets>
    <sheet name="ЗА БИРН " sheetId="1" r:id="rId1"/>
    <sheet name="JADRAN Republika " sheetId="2" r:id="rId2"/>
    <sheet name="Roofs republika" sheetId="4" r:id="rId3"/>
    <sheet name="Roofs lokal" sheetId="3" r:id="rId4"/>
    <sheet name="TONČEV LOKAL " sheetId="5" r:id="rId5"/>
    <sheet name="TONČEV REPUBLIKA" sheetId="6" r:id="rId6"/>
    <sheet name="Sheet2" sheetId="10" r:id="rId7"/>
  </sheets>
  <definedNames>
    <definedName name="_xlnm.Print_Area" localSheetId="0">'ЗА БИРН '!$A$1:$N$136</definedName>
  </definedNames>
  <calcPr calcId="145621"/>
</workbook>
</file>

<file path=xl/calcChain.xml><?xml version="1.0" encoding="utf-8"?>
<calcChain xmlns="http://schemas.openxmlformats.org/spreadsheetml/2006/main">
  <c r="K67" i="1" l="1"/>
  <c r="I67" i="1"/>
  <c r="K69" i="1" s="1"/>
  <c r="K70" i="1" s="1"/>
  <c r="E125" i="1"/>
  <c r="E126" i="1" s="1"/>
  <c r="E127" i="1" s="1"/>
  <c r="C125" i="1"/>
  <c r="K23" i="1"/>
  <c r="K21" i="1"/>
  <c r="I21" i="1"/>
  <c r="E67" i="1"/>
  <c r="E69" i="1" s="1"/>
  <c r="C67" i="1"/>
  <c r="E33" i="1"/>
  <c r="E31" i="1"/>
  <c r="C32" i="1"/>
  <c r="C17" i="3" l="1"/>
  <c r="B15" i="4"/>
  <c r="B17" i="5" l="1"/>
  <c r="B22" i="5" l="1"/>
  <c r="B20" i="6"/>
  <c r="B16" i="6"/>
  <c r="B14" i="6"/>
  <c r="B12" i="6"/>
  <c r="B29" i="5" l="1"/>
  <c r="B26" i="5"/>
  <c r="B34" i="4" l="1"/>
  <c r="B30" i="4"/>
  <c r="C54" i="3"/>
  <c r="B26" i="4"/>
  <c r="C49" i="3"/>
  <c r="C34" i="3"/>
  <c r="C25" i="3"/>
  <c r="C42" i="3"/>
  <c r="B24" i="4"/>
  <c r="B19" i="4"/>
  <c r="C13" i="3"/>
  <c r="B17" i="4"/>
  <c r="B12" i="4"/>
</calcChain>
</file>

<file path=xl/sharedStrings.xml><?xml version="1.0" encoding="utf-8"?>
<sst xmlns="http://schemas.openxmlformats.org/spreadsheetml/2006/main" count="486" uniqueCount="214">
  <si>
    <t xml:space="preserve">КБЦ Бежанијска коса </t>
  </si>
  <si>
    <t>КБЦ Драгиша Мишовић</t>
  </si>
  <si>
    <t xml:space="preserve">КБЦ Земун </t>
  </si>
  <si>
    <t xml:space="preserve">КБЦ Звездара </t>
  </si>
  <si>
    <t>ДЗ Барајево</t>
  </si>
  <si>
    <t>ДЗ Вождовац</t>
  </si>
  <si>
    <t>ДЗ Врачар</t>
  </si>
  <si>
    <t>ДЗ Стари град</t>
  </si>
  <si>
    <t xml:space="preserve">ДЗ Гроцка </t>
  </si>
  <si>
    <t>ДЗ Младеновац</t>
  </si>
  <si>
    <t>ДЗ ЗВЕЗДАРА</t>
  </si>
  <si>
    <t>ДЗ Нови Београд</t>
  </si>
  <si>
    <t xml:space="preserve">ДЗ Обреновац </t>
  </si>
  <si>
    <t>ДЗ Палилула</t>
  </si>
  <si>
    <t>ДЗ Чукарица</t>
  </si>
  <si>
    <t xml:space="preserve">ДЗ Земун </t>
  </si>
  <si>
    <t>ДЗ Лазаревац</t>
  </si>
  <si>
    <t>ДЗ Сопот</t>
  </si>
  <si>
    <t>ДЗ Савски венац</t>
  </si>
  <si>
    <t>ДЗ Раковица</t>
  </si>
  <si>
    <t>ОБ Ужице</t>
  </si>
  <si>
    <t xml:space="preserve">Институт за неонатологију </t>
  </si>
  <si>
    <t xml:space="preserve">ДЗ Прибој </t>
  </si>
  <si>
    <t>ИОХБ Бањица</t>
  </si>
  <si>
    <t>ДЗ Пријепоље</t>
  </si>
  <si>
    <t>Институт за рехабилитацију Сокобањска</t>
  </si>
  <si>
    <t>ДЗ Чајетина</t>
  </si>
  <si>
    <t xml:space="preserve">Институт за ментално здравље </t>
  </si>
  <si>
    <t xml:space="preserve">ОБ Прибој </t>
  </si>
  <si>
    <t xml:space="preserve">Институт за медицину рада Србије </t>
  </si>
  <si>
    <t xml:space="preserve">ДЗ Бајина Башта </t>
  </si>
  <si>
    <t xml:space="preserve">Институт за трансфузију крви Србије </t>
  </si>
  <si>
    <t>ДЗ Косјерић</t>
  </si>
  <si>
    <t xml:space="preserve">Универзитетска дечија клиника </t>
  </si>
  <si>
    <t>ДЗ Нова Варош</t>
  </si>
  <si>
    <t>Институт за здравствену заштиту мајке и детета "Др Вукан  Чупић"</t>
  </si>
  <si>
    <t xml:space="preserve">ДЗ Пожега </t>
  </si>
  <si>
    <t>ЗЗЗР МУП</t>
  </si>
  <si>
    <t xml:space="preserve">ДЗ Сјеница </t>
  </si>
  <si>
    <t>Клинички центар Србије</t>
  </si>
  <si>
    <t>ДЗ Ариље</t>
  </si>
  <si>
    <t xml:space="preserve">Институт за онкологију и радиологију Србије </t>
  </si>
  <si>
    <t xml:space="preserve">ДЗ Ужице </t>
  </si>
  <si>
    <t xml:space="preserve">Клиника за неурологију и психијатрију за децу и омладину </t>
  </si>
  <si>
    <t>ОБ Пријепоље</t>
  </si>
  <si>
    <t>ГАК Народни фронт</t>
  </si>
  <si>
    <t xml:space="preserve">Институт за реуматологију </t>
  </si>
  <si>
    <t>Клиника за рехабилитацију др Мирослав Зотовић</t>
  </si>
  <si>
    <t xml:space="preserve">Клиника за психијатријске болести Др Лаза Лазаревић </t>
  </si>
  <si>
    <t xml:space="preserve">Завод за психофизиолошке поремећаје и говорну патологију Др Цветко Брајовић </t>
  </si>
  <si>
    <t>ДЗ ЉИГ</t>
  </si>
  <si>
    <t>ДЗ ОСЕЧИНА</t>
  </si>
  <si>
    <t>ДЗ ЛАЈКОВАЦ</t>
  </si>
  <si>
    <t>ДЗ УБ</t>
  </si>
  <si>
    <t>ДЗ ВАЉЕВО</t>
  </si>
  <si>
    <t>ДЗ МИОНИЦА</t>
  </si>
  <si>
    <t>ДЗ МАЛИ ВЛАДИМИРЦИ</t>
  </si>
  <si>
    <t>ДЗ КРУПАЊ</t>
  </si>
  <si>
    <t>ДЗ М.ЗВОРНИК</t>
  </si>
  <si>
    <t>ДЗ КОЦЕЉЕВА</t>
  </si>
  <si>
    <t>ДЗ ЛОЗНИЦА</t>
  </si>
  <si>
    <t>ДЗ ШАБАЦ</t>
  </si>
  <si>
    <t>ОБ ШАБАЦ</t>
  </si>
  <si>
    <t>ОБ АЛЕКСИНАЦ</t>
  </si>
  <si>
    <t>КЦ НИШ</t>
  </si>
  <si>
    <t>ДЗ ДОЉЕВАЦ</t>
  </si>
  <si>
    <t xml:space="preserve">ДЗ ГАДЗИН ХАН </t>
  </si>
  <si>
    <t>ДЗ НИШ</t>
  </si>
  <si>
    <t xml:space="preserve">ДЗ МЕРОШИНА </t>
  </si>
  <si>
    <t>ДЗ РАЖАЊ</t>
  </si>
  <si>
    <t>ДЗ АЛЕКСИНАЦ</t>
  </si>
  <si>
    <t xml:space="preserve">ДЗ СВРЉИГ </t>
  </si>
  <si>
    <t>Институт за серуме, вакцине и вирусологију ТОРЛАК</t>
  </si>
  <si>
    <t>ПАРТ.7</t>
  </si>
  <si>
    <t>ПАРТ.10</t>
  </si>
  <si>
    <t>ПАРТ.8</t>
  </si>
  <si>
    <t xml:space="preserve">ДЗ Александровац </t>
  </si>
  <si>
    <t>ДЗ Варварин</t>
  </si>
  <si>
    <t>ДЗ Трстеник</t>
  </si>
  <si>
    <t>ДЗ Ћићевац</t>
  </si>
  <si>
    <t>ДЗ Крушевац</t>
  </si>
  <si>
    <t xml:space="preserve">ДЗ Брус </t>
  </si>
  <si>
    <t>Парт.13</t>
  </si>
  <si>
    <t xml:space="preserve">ДЗ Бољевац </t>
  </si>
  <si>
    <t>ДЗ Соко Бања</t>
  </si>
  <si>
    <t>Парт.5</t>
  </si>
  <si>
    <t>ОБ ВАЉЕВО</t>
  </si>
  <si>
    <t xml:space="preserve">ОБ Лесковац </t>
  </si>
  <si>
    <t>Зав.за суд.мед.Ниш</t>
  </si>
  <si>
    <t xml:space="preserve">ОБ Крушевац </t>
  </si>
  <si>
    <t>Парт.16</t>
  </si>
  <si>
    <t xml:space="preserve">ДЗ Смед.Паланка </t>
  </si>
  <si>
    <t>ДЗ Топола</t>
  </si>
  <si>
    <t>ДЗ Крагујевац</t>
  </si>
  <si>
    <t>ДЗ ЉУБОВИЈА</t>
  </si>
  <si>
    <t xml:space="preserve"> ОБ Смедерево</t>
  </si>
  <si>
    <t xml:space="preserve"> ОБ Смедеревска Паланка </t>
  </si>
  <si>
    <t>КЦ Крагујевац</t>
  </si>
  <si>
    <t xml:space="preserve">ДЗ Смедерево </t>
  </si>
  <si>
    <t xml:space="preserve">ДЗ Приштина </t>
  </si>
  <si>
    <t xml:space="preserve">КБЦ Приштина </t>
  </si>
  <si>
    <t xml:space="preserve">ЗЦ Косовска Митровица </t>
  </si>
  <si>
    <t>ОБ Г.Милановац</t>
  </si>
  <si>
    <t>ОБ Чачак</t>
  </si>
  <si>
    <t xml:space="preserve">ДЗ Г.Милановац </t>
  </si>
  <si>
    <t xml:space="preserve">ДЗ Ивањица </t>
  </si>
  <si>
    <t xml:space="preserve"> ДЗ  Чачак</t>
  </si>
  <si>
    <t>ДЗ Лучани</t>
  </si>
  <si>
    <t>Уговорена вредност</t>
  </si>
  <si>
    <t>ЗЦ Зајечар</t>
  </si>
  <si>
    <t>ПАРТ. 3</t>
  </si>
  <si>
    <t>ПАРТ. 5</t>
  </si>
  <si>
    <t>ПАРТ.3</t>
  </si>
  <si>
    <t>Парт.8</t>
  </si>
  <si>
    <t>Парт.18</t>
  </si>
  <si>
    <t>Здравствене установе</t>
  </si>
  <si>
    <t xml:space="preserve">ДЗ Кучево </t>
  </si>
  <si>
    <t>ДЗ В.Градиште</t>
  </si>
  <si>
    <t>ДЗ Жабари</t>
  </si>
  <si>
    <t xml:space="preserve">ДЗ Петровац </t>
  </si>
  <si>
    <t>ДЗ Жагубица</t>
  </si>
  <si>
    <t xml:space="preserve">ДЗ Голубац </t>
  </si>
  <si>
    <t>ДЗ Пожаревац</t>
  </si>
  <si>
    <t xml:space="preserve">ДЗ Мало Црниће </t>
  </si>
  <si>
    <t>Укупно парт.1</t>
  </si>
  <si>
    <t>ОБ Петровац</t>
  </si>
  <si>
    <t xml:space="preserve">ОБ Пожаревац </t>
  </si>
  <si>
    <t>ДЗ Бор</t>
  </si>
  <si>
    <t>ДЗ Мајданпек</t>
  </si>
  <si>
    <t xml:space="preserve">ОБ Бор </t>
  </si>
  <si>
    <t>ОБ Мајданпек</t>
  </si>
  <si>
    <t>ЗЦ Неготин</t>
  </si>
  <si>
    <t xml:space="preserve">ДЗ Димитровград </t>
  </si>
  <si>
    <t>ДЗ Пирот</t>
  </si>
  <si>
    <t xml:space="preserve">ДЗ Бабушница </t>
  </si>
  <si>
    <t xml:space="preserve">ДЗ Бела Паланка </t>
  </si>
  <si>
    <t>Укупно парт.11</t>
  </si>
  <si>
    <t xml:space="preserve">ОБ Пирот </t>
  </si>
  <si>
    <t>ОБ Прокупље</t>
  </si>
  <si>
    <t>Укупно парт.15</t>
  </si>
  <si>
    <t>ДЗ Блаце</t>
  </si>
  <si>
    <t>ДЗ Житорађа</t>
  </si>
  <si>
    <t xml:space="preserve">ДЗ Прокупље </t>
  </si>
  <si>
    <t xml:space="preserve">ДЗ Јагодина </t>
  </si>
  <si>
    <t xml:space="preserve">ДЗ Параћин </t>
  </si>
  <si>
    <t>Укупно парт.17</t>
  </si>
  <si>
    <t>ОБ Параћин</t>
  </si>
  <si>
    <t>ОБ Јагодина</t>
  </si>
  <si>
    <t xml:space="preserve">ОБ Ћуприја </t>
  </si>
  <si>
    <t>Укуп.парт.17</t>
  </si>
  <si>
    <t xml:space="preserve">Уговорена вредност </t>
  </si>
  <si>
    <t xml:space="preserve">Здравствене установе  </t>
  </si>
  <si>
    <t>Укупно парт.3</t>
  </si>
  <si>
    <t>Укупно парт.2</t>
  </si>
  <si>
    <t>Укупно парт.4</t>
  </si>
  <si>
    <t>ЗЦ Књажевац</t>
  </si>
  <si>
    <t>ДЗ БОГАТИЋ</t>
  </si>
  <si>
    <t xml:space="preserve">ДЗ Кладово </t>
  </si>
  <si>
    <t xml:space="preserve">Предузеће ЈАДРАН а.д.  Београд </t>
  </si>
  <si>
    <t xml:space="preserve">Извођење радова на кречењу просторија здравствених установа , адапатација и санација мокрих чворова и водоводне и канализационе мреже здравствених установа </t>
  </si>
  <si>
    <t xml:space="preserve">Предузеће Roofs д.о.о.  Београд </t>
  </si>
  <si>
    <t xml:space="preserve">Г.П. ТОНЧЕВ ГРАДЊА д.о.о. Сурдулица </t>
  </si>
  <si>
    <t xml:space="preserve">Извођење радова на кречењу просторија здравствених установа , адапатација и санација мокрих чворова и водоводне и канализационе 
мреже здравствених установа </t>
  </si>
  <si>
    <t xml:space="preserve"> Парт.10</t>
  </si>
  <si>
    <t xml:space="preserve">ЈАДРАН д.о.о. Београд </t>
  </si>
  <si>
    <t xml:space="preserve">УКУПНО </t>
  </si>
  <si>
    <t>TONČEV GRADNJA</t>
  </si>
  <si>
    <t>Укупно  ROOFS d.o.o.</t>
  </si>
  <si>
    <t xml:space="preserve">Укупно Тончев градња </t>
  </si>
  <si>
    <t xml:space="preserve">ОБ Шабац </t>
  </si>
  <si>
    <t>ОБ  Горњи Милановац</t>
  </si>
  <si>
    <t xml:space="preserve">ОБ Чачак </t>
  </si>
  <si>
    <t xml:space="preserve">ОБ Ужице </t>
  </si>
  <si>
    <t>ОБ Ваљево</t>
  </si>
  <si>
    <t>ОБ Нови Пазар</t>
  </si>
  <si>
    <t>ОБ Студеница Краљево</t>
  </si>
  <si>
    <t xml:space="preserve">ОБ Мајданпек </t>
  </si>
  <si>
    <t xml:space="preserve">ОБ Неготин </t>
  </si>
  <si>
    <t xml:space="preserve">ОБ Петровац </t>
  </si>
  <si>
    <t xml:space="preserve">ОБ Смедерево </t>
  </si>
  <si>
    <t>ОБ С.Паланка</t>
  </si>
  <si>
    <t>ОБ Ћуприја</t>
  </si>
  <si>
    <t>ОБ Зајечар</t>
  </si>
  <si>
    <t>ОБ Алексинац</t>
  </si>
  <si>
    <t>КЦ Ниш</t>
  </si>
  <si>
    <t>Завод за судску мед.Ниш</t>
  </si>
  <si>
    <t>ОБ Лесковац</t>
  </si>
  <si>
    <t>ОБ Пирот</t>
  </si>
  <si>
    <t xml:space="preserve">ЗЦ Врање </t>
  </si>
  <si>
    <t xml:space="preserve">ЗЦ Сурдулица </t>
  </si>
  <si>
    <t>ОБ Крушевац</t>
  </si>
  <si>
    <t xml:space="preserve">ОБ Прокупље </t>
  </si>
  <si>
    <t xml:space="preserve">ДЗ Нови Пазар </t>
  </si>
  <si>
    <t>ДЗ Краљево</t>
  </si>
  <si>
    <t xml:space="preserve">ДЗ Рашка </t>
  </si>
  <si>
    <t>ДЗ Тутин</t>
  </si>
  <si>
    <t xml:space="preserve">ДЗ Врњачка Бања </t>
  </si>
  <si>
    <t xml:space="preserve">ДЗ Неготин </t>
  </si>
  <si>
    <t>ДЗ Параћин</t>
  </si>
  <si>
    <t>ДЗ Јагодина</t>
  </si>
  <si>
    <t>ДЗ Зајечар</t>
  </si>
  <si>
    <t>ДЗ Бољевац</t>
  </si>
  <si>
    <t>ДЗ Босилеград</t>
  </si>
  <si>
    <t xml:space="preserve">ДЗ Бујановац </t>
  </si>
  <si>
    <t>ДЗ Владичин Хан</t>
  </si>
  <si>
    <t>ДЗ Прешево</t>
  </si>
  <si>
    <t>ДЗ Трговиште</t>
  </si>
  <si>
    <t>Укупно без ПДВ-а</t>
  </si>
  <si>
    <t>УКУПНО СА ПДВ-ом</t>
  </si>
  <si>
    <t>ROOFS д.о.о Београд</t>
  </si>
  <si>
    <t xml:space="preserve">КУЛА ПРОЈЕКТ д.о.о. Београд - </t>
  </si>
  <si>
    <t xml:space="preserve">Стручни надзор над извођењем радова на кречењу просторија здравствених установа , адапатацији и санацији мокрих чворова и водоводне и канализационе мреже здравствених установа </t>
  </si>
  <si>
    <t>ТАБЕЛА 5</t>
  </si>
  <si>
    <t xml:space="preserve">Табела 5 2016.година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</si>
</sst>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D_i_n_._-;\-* #,##0.00\ _D_i_n_._-;_-* &quot;-&quot;??\ _D_i_n_._-;_-@_-"/>
    <numFmt numFmtId="164" formatCode="_(* #,##0.00_);_(* \(#,##0.00\);_(* &quot;-&quot;??_);_(@_)"/>
  </numFmts>
  <fonts count="13" x14ac:knownFonts="1">
    <font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7">
    <xf numFmtId="0" fontId="0" fillId="0" borderId="0" xfId="0"/>
    <xf numFmtId="0" fontId="0" fillId="0" borderId="0" xfId="0" applyAlignment="1"/>
    <xf numFmtId="0" fontId="0" fillId="0" borderId="0" xfId="0" applyBorder="1"/>
    <xf numFmtId="0" fontId="4" fillId="0" borderId="0" xfId="0" applyFont="1"/>
    <xf numFmtId="164" fontId="4" fillId="0" borderId="0" xfId="0" applyNumberFormat="1" applyFont="1"/>
    <xf numFmtId="0" fontId="4" fillId="0" borderId="3" xfId="0" applyFont="1" applyBorder="1" applyAlignment="1">
      <alignment wrapText="1"/>
    </xf>
    <xf numFmtId="164" fontId="0" fillId="0" borderId="0" xfId="1" applyFont="1" applyBorder="1"/>
    <xf numFmtId="0" fontId="4" fillId="0" borderId="3" xfId="0" applyFont="1" applyBorder="1"/>
    <xf numFmtId="164" fontId="4" fillId="0" borderId="3" xfId="1" applyFont="1" applyBorder="1"/>
    <xf numFmtId="0" fontId="4" fillId="0" borderId="3" xfId="0" applyFont="1" applyFill="1" applyBorder="1" applyAlignment="1">
      <alignment wrapText="1"/>
    </xf>
    <xf numFmtId="164" fontId="4" fillId="0" borderId="3" xfId="1" applyFont="1" applyFill="1" applyBorder="1"/>
    <xf numFmtId="164" fontId="4" fillId="0" borderId="4" xfId="1" applyFont="1" applyBorder="1"/>
    <xf numFmtId="0" fontId="4" fillId="0" borderId="0" xfId="0" applyFont="1" applyBorder="1"/>
    <xf numFmtId="0" fontId="4" fillId="0" borderId="0" xfId="0" applyFont="1" applyAlignment="1">
      <alignment wrapText="1"/>
    </xf>
    <xf numFmtId="0" fontId="4" fillId="0" borderId="3" xfId="0" applyFont="1" applyBorder="1" applyAlignment="1">
      <alignment vertical="top" wrapText="1"/>
    </xf>
    <xf numFmtId="0" fontId="6" fillId="0" borderId="0" xfId="0" applyFont="1"/>
    <xf numFmtId="0" fontId="3" fillId="0" borderId="0" xfId="0" applyFont="1" applyFill="1" applyBorder="1"/>
    <xf numFmtId="164" fontId="4" fillId="0" borderId="3" xfId="1" applyFont="1" applyBorder="1" applyAlignment="1">
      <alignment wrapText="1"/>
    </xf>
    <xf numFmtId="0" fontId="4" fillId="0" borderId="4" xfId="0" applyFont="1" applyBorder="1"/>
    <xf numFmtId="0" fontId="3" fillId="0" borderId="3" xfId="0" applyFont="1" applyBorder="1" applyAlignment="1">
      <alignment wrapText="1"/>
    </xf>
    <xf numFmtId="164" fontId="4" fillId="0" borderId="0" xfId="0" applyNumberFormat="1" applyFont="1" applyBorder="1"/>
    <xf numFmtId="0" fontId="0" fillId="0" borderId="0" xfId="0" applyAlignment="1">
      <alignment horizontal="center"/>
    </xf>
    <xf numFmtId="164" fontId="4" fillId="0" borderId="3" xfId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wrapText="1"/>
    </xf>
    <xf numFmtId="164" fontId="4" fillId="2" borderId="3" xfId="1" applyFont="1" applyFill="1" applyBorder="1"/>
    <xf numFmtId="0" fontId="3" fillId="0" borderId="3" xfId="0" applyFont="1" applyBorder="1"/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6" fillId="0" borderId="3" xfId="0" applyFont="1" applyBorder="1" applyAlignment="1">
      <alignment wrapText="1"/>
    </xf>
    <xf numFmtId="164" fontId="6" fillId="0" borderId="0" xfId="1" applyFont="1" applyBorder="1" applyAlignment="1">
      <alignment wrapText="1"/>
    </xf>
    <xf numFmtId="164" fontId="4" fillId="0" borderId="0" xfId="1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/>
    </xf>
    <xf numFmtId="164" fontId="3" fillId="0" borderId="3" xfId="0" applyNumberFormat="1" applyFont="1" applyBorder="1" applyAlignment="1">
      <alignment horizontal="center" wrapText="1"/>
    </xf>
    <xf numFmtId="164" fontId="4" fillId="3" borderId="3" xfId="1" applyFont="1" applyFill="1" applyBorder="1"/>
    <xf numFmtId="4" fontId="4" fillId="3" borderId="3" xfId="0" applyNumberFormat="1" applyFont="1" applyFill="1" applyBorder="1"/>
    <xf numFmtId="0" fontId="3" fillId="0" borderId="3" xfId="0" applyFont="1" applyFill="1" applyBorder="1" applyAlignment="1">
      <alignment wrapText="1"/>
    </xf>
    <xf numFmtId="4" fontId="4" fillId="2" borderId="3" xfId="0" applyNumberFormat="1" applyFont="1" applyFill="1" applyBorder="1"/>
    <xf numFmtId="164" fontId="4" fillId="3" borderId="3" xfId="0" applyNumberFormat="1" applyFont="1" applyFill="1" applyBorder="1"/>
    <xf numFmtId="164" fontId="6" fillId="0" borderId="3" xfId="1" applyFont="1" applyBorder="1" applyAlignment="1">
      <alignment wrapText="1"/>
    </xf>
    <xf numFmtId="164" fontId="5" fillId="0" borderId="3" xfId="1" applyFont="1" applyBorder="1" applyAlignment="1">
      <alignment vertical="center" wrapText="1"/>
    </xf>
    <xf numFmtId="0" fontId="6" fillId="0" borderId="3" xfId="0" applyFont="1" applyFill="1" applyBorder="1" applyAlignment="1">
      <alignment wrapText="1"/>
    </xf>
    <xf numFmtId="0" fontId="5" fillId="0" borderId="3" xfId="0" applyFont="1" applyBorder="1" applyAlignment="1">
      <alignment vertical="center" wrapText="1"/>
    </xf>
    <xf numFmtId="0" fontId="7" fillId="0" borderId="3" xfId="0" applyFont="1" applyBorder="1" applyAlignment="1">
      <alignment wrapText="1"/>
    </xf>
    <xf numFmtId="0" fontId="0" fillId="0" borderId="0" xfId="0" applyAlignment="1">
      <alignment horizontal="center" vertical="center"/>
    </xf>
    <xf numFmtId="164" fontId="7" fillId="0" borderId="3" xfId="1" applyFont="1" applyBorder="1"/>
    <xf numFmtId="0" fontId="7" fillId="0" borderId="3" xfId="0" applyFont="1" applyFill="1" applyBorder="1" applyAlignment="1">
      <alignment wrapText="1"/>
    </xf>
    <xf numFmtId="164" fontId="7" fillId="0" borderId="3" xfId="1" applyFont="1" applyBorder="1" applyAlignment="1">
      <alignment vertical="center"/>
    </xf>
    <xf numFmtId="164" fontId="7" fillId="0" borderId="3" xfId="1" applyFont="1" applyBorder="1" applyAlignment="1">
      <alignment horizontal="center" vertical="center"/>
    </xf>
    <xf numFmtId="164" fontId="7" fillId="0" borderId="3" xfId="1" applyFont="1" applyFill="1" applyBorder="1" applyAlignment="1">
      <alignment vertical="center"/>
    </xf>
    <xf numFmtId="0" fontId="8" fillId="0" borderId="3" xfId="0" applyFont="1" applyFill="1" applyBorder="1" applyAlignment="1">
      <alignment wrapText="1"/>
    </xf>
    <xf numFmtId="0" fontId="7" fillId="0" borderId="3" xfId="0" applyFont="1" applyBorder="1" applyAlignment="1">
      <alignment horizontal="left" wrapText="1"/>
    </xf>
    <xf numFmtId="164" fontId="8" fillId="0" borderId="3" xfId="1" applyFont="1" applyBorder="1" applyAlignment="1">
      <alignment vertical="center"/>
    </xf>
    <xf numFmtId="0" fontId="7" fillId="0" borderId="3" xfId="0" applyFont="1" applyBorder="1" applyAlignment="1">
      <alignment vertical="top" wrapText="1"/>
    </xf>
    <xf numFmtId="164" fontId="7" fillId="0" borderId="3" xfId="1" applyFont="1" applyFill="1" applyBorder="1" applyAlignment="1">
      <alignment vertical="center" wrapText="1"/>
    </xf>
    <xf numFmtId="0" fontId="8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center"/>
    </xf>
    <xf numFmtId="43" fontId="6" fillId="0" borderId="0" xfId="0" applyNumberFormat="1" applyFont="1" applyBorder="1"/>
    <xf numFmtId="43" fontId="6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4" fillId="0" borderId="3" xfId="0" applyFont="1" applyFill="1" applyBorder="1"/>
    <xf numFmtId="0" fontId="0" fillId="0" borderId="0" xfId="0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4" fillId="0" borderId="3" xfId="1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164" fontId="7" fillId="0" borderId="0" xfId="1" applyFont="1" applyBorder="1" applyAlignment="1">
      <alignment wrapText="1"/>
    </xf>
    <xf numFmtId="0" fontId="5" fillId="0" borderId="0" xfId="0" applyFont="1"/>
    <xf numFmtId="43" fontId="4" fillId="0" borderId="0" xfId="0" applyNumberFormat="1" applyFont="1" applyBorder="1"/>
    <xf numFmtId="0" fontId="4" fillId="0" borderId="0" xfId="0" applyFont="1" applyAlignment="1">
      <alignment horizontal="center"/>
    </xf>
    <xf numFmtId="0" fontId="7" fillId="0" borderId="3" xfId="0" applyFont="1" applyBorder="1" applyAlignment="1">
      <alignment vertical="center" wrapText="1"/>
    </xf>
    <xf numFmtId="164" fontId="7" fillId="0" borderId="3" xfId="1" applyFont="1" applyBorder="1" applyAlignment="1"/>
    <xf numFmtId="0" fontId="7" fillId="0" borderId="3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0" xfId="0" applyFont="1"/>
    <xf numFmtId="0" fontId="7" fillId="0" borderId="4" xfId="0" applyFont="1" applyBorder="1" applyAlignment="1">
      <alignment wrapText="1"/>
    </xf>
    <xf numFmtId="164" fontId="7" fillId="0" borderId="4" xfId="1" applyFont="1" applyBorder="1"/>
    <xf numFmtId="0" fontId="8" fillId="0" borderId="3" xfId="0" applyFont="1" applyBorder="1" applyAlignment="1">
      <alignment wrapText="1"/>
    </xf>
    <xf numFmtId="164" fontId="7" fillId="0" borderId="3" xfId="1" applyFont="1" applyBorder="1" applyAlignment="1">
      <alignment horizontal="center" wrapText="1"/>
    </xf>
    <xf numFmtId="0" fontId="8" fillId="0" borderId="3" xfId="0" applyFont="1" applyBorder="1" applyAlignment="1">
      <alignment horizontal="left" wrapText="1"/>
    </xf>
    <xf numFmtId="164" fontId="7" fillId="0" borderId="7" xfId="1" applyFont="1" applyBorder="1" applyAlignment="1">
      <alignment horizontal="center"/>
    </xf>
    <xf numFmtId="0" fontId="8" fillId="0" borderId="5" xfId="0" applyFont="1" applyBorder="1" applyAlignment="1">
      <alignment wrapText="1"/>
    </xf>
    <xf numFmtId="164" fontId="7" fillId="0" borderId="3" xfId="1" applyFont="1" applyFill="1" applyBorder="1" applyAlignment="1">
      <alignment wrapText="1"/>
    </xf>
    <xf numFmtId="164" fontId="7" fillId="0" borderId="3" xfId="1" applyFont="1" applyFill="1" applyBorder="1"/>
    <xf numFmtId="164" fontId="7" fillId="0" borderId="6" xfId="1" applyFont="1" applyBorder="1"/>
    <xf numFmtId="0" fontId="7" fillId="0" borderId="3" xfId="0" applyFont="1" applyBorder="1" applyAlignment="1">
      <alignment horizontal="left" vertical="center"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164" fontId="8" fillId="0" borderId="0" xfId="0" applyNumberFormat="1" applyFont="1" applyBorder="1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wrapText="1"/>
    </xf>
    <xf numFmtId="4" fontId="7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7" fillId="0" borderId="3" xfId="0" applyFont="1" applyBorder="1" applyAlignment="1">
      <alignment horizontal="center" vertical="center" wrapText="1"/>
    </xf>
    <xf numFmtId="164" fontId="8" fillId="4" borderId="3" xfId="0" applyNumberFormat="1" applyFont="1" applyFill="1" applyBorder="1" applyAlignment="1">
      <alignment wrapText="1"/>
    </xf>
    <xf numFmtId="164" fontId="8" fillId="4" borderId="5" xfId="0" applyNumberFormat="1" applyFont="1" applyFill="1" applyBorder="1" applyAlignment="1">
      <alignment wrapText="1"/>
    </xf>
    <xf numFmtId="164" fontId="7" fillId="4" borderId="3" xfId="1" applyFont="1" applyFill="1" applyBorder="1" applyAlignment="1">
      <alignment wrapText="1"/>
    </xf>
    <xf numFmtId="164" fontId="7" fillId="4" borderId="8" xfId="1" applyFont="1" applyFill="1" applyBorder="1" applyAlignment="1">
      <alignment horizontal="center"/>
    </xf>
    <xf numFmtId="164" fontId="8" fillId="4" borderId="3" xfId="1" applyFont="1" applyFill="1" applyBorder="1"/>
    <xf numFmtId="164" fontId="8" fillId="4" borderId="3" xfId="1" applyFont="1" applyFill="1" applyBorder="1" applyAlignment="1">
      <alignment horizontal="center" wrapText="1"/>
    </xf>
    <xf numFmtId="164" fontId="3" fillId="4" borderId="3" xfId="0" applyNumberFormat="1" applyFont="1" applyFill="1" applyBorder="1"/>
    <xf numFmtId="164" fontId="6" fillId="4" borderId="3" xfId="0" applyNumberFormat="1" applyFont="1" applyFill="1" applyBorder="1"/>
    <xf numFmtId="164" fontId="3" fillId="4" borderId="3" xfId="0" applyNumberFormat="1" applyFont="1" applyFill="1" applyBorder="1" applyAlignment="1">
      <alignment wrapText="1"/>
    </xf>
    <xf numFmtId="164" fontId="6" fillId="4" borderId="3" xfId="1" applyFont="1" applyFill="1" applyBorder="1" applyAlignment="1">
      <alignment wrapText="1"/>
    </xf>
    <xf numFmtId="164" fontId="6" fillId="4" borderId="3" xfId="1" applyFont="1" applyFill="1" applyBorder="1" applyAlignment="1">
      <alignment horizontal="center" wrapText="1"/>
    </xf>
    <xf numFmtId="164" fontId="6" fillId="4" borderId="3" xfId="1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164" fontId="4" fillId="0" borderId="3" xfId="1" applyFont="1" applyBorder="1" applyAlignment="1">
      <alignment vertical="center"/>
    </xf>
    <xf numFmtId="0" fontId="0" fillId="0" borderId="12" xfId="0" applyBorder="1"/>
    <xf numFmtId="0" fontId="4" fillId="0" borderId="14" xfId="0" applyFont="1" applyBorder="1" applyAlignment="1">
      <alignment horizontal="center" vertical="center" wrapText="1"/>
    </xf>
    <xf numFmtId="0" fontId="6" fillId="0" borderId="0" xfId="0" applyFont="1" applyBorder="1"/>
    <xf numFmtId="164" fontId="6" fillId="0" borderId="0" xfId="1" applyFont="1" applyBorder="1"/>
    <xf numFmtId="0" fontId="9" fillId="0" borderId="3" xfId="0" applyFont="1" applyBorder="1" applyAlignment="1">
      <alignment horizontal="center" vertical="center" wrapText="1"/>
    </xf>
    <xf numFmtId="164" fontId="9" fillId="0" borderId="3" xfId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64" fontId="9" fillId="0" borderId="3" xfId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164" fontId="7" fillId="0" borderId="3" xfId="1" applyFont="1" applyBorder="1" applyAlignment="1">
      <alignment horizontal="center" vertical="center" wrapText="1"/>
    </xf>
    <xf numFmtId="164" fontId="7" fillId="0" borderId="7" xfId="1" applyFont="1" applyBorder="1" applyAlignment="1">
      <alignment horizontal="center" vertical="center"/>
    </xf>
    <xf numFmtId="164" fontId="7" fillId="0" borderId="4" xfId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4" fillId="0" borderId="4" xfId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3" xfId="1" applyFont="1" applyBorder="1" applyAlignment="1">
      <alignment horizontal="center" vertical="center"/>
    </xf>
    <xf numFmtId="164" fontId="4" fillId="6" borderId="3" xfId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164" fontId="7" fillId="0" borderId="3" xfId="1" applyFont="1" applyFill="1" applyBorder="1" applyAlignment="1">
      <alignment horizontal="center" vertical="center" wrapText="1"/>
    </xf>
    <xf numFmtId="164" fontId="7" fillId="0" borderId="3" xfId="1" applyFont="1" applyFill="1" applyBorder="1" applyAlignment="1">
      <alignment horizontal="center" vertical="center"/>
    </xf>
    <xf numFmtId="164" fontId="7" fillId="0" borderId="6" xfId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64" fontId="4" fillId="6" borderId="3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3" fontId="0" fillId="0" borderId="13" xfId="0" applyNumberFormat="1" applyBorder="1" applyAlignment="1">
      <alignment horizontal="center" vertical="center"/>
    </xf>
    <xf numFmtId="164" fontId="4" fillId="0" borderId="3" xfId="1" applyFont="1" applyBorder="1" applyAlignment="1">
      <alignment horizontal="center" vertical="center" wrapText="1"/>
    </xf>
    <xf numFmtId="164" fontId="5" fillId="0" borderId="3" xfId="1" applyFont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wrapText="1"/>
    </xf>
    <xf numFmtId="164" fontId="6" fillId="6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164" fontId="6" fillId="6" borderId="0" xfId="1" applyFont="1" applyFill="1" applyBorder="1" applyAlignment="1">
      <alignment horizontal="center" wrapText="1"/>
    </xf>
    <xf numFmtId="164" fontId="4" fillId="0" borderId="3" xfId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164" fontId="6" fillId="0" borderId="0" xfId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1" fillId="0" borderId="11" xfId="0" applyFont="1" applyBorder="1"/>
    <xf numFmtId="0" fontId="11" fillId="0" borderId="12" xfId="0" applyFont="1" applyBorder="1"/>
    <xf numFmtId="43" fontId="11" fillId="0" borderId="13" xfId="0" applyNumberFormat="1" applyFont="1" applyBorder="1" applyAlignment="1">
      <alignment horizontal="right"/>
    </xf>
    <xf numFmtId="0" fontId="7" fillId="0" borderId="20" xfId="0" applyFont="1" applyBorder="1" applyAlignment="1">
      <alignment horizontal="center" vertical="center" wrapText="1"/>
    </xf>
    <xf numFmtId="164" fontId="4" fillId="0" borderId="21" xfId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164" fontId="4" fillId="0" borderId="23" xfId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64" fontId="4" fillId="6" borderId="23" xfId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4" fontId="4" fillId="6" borderId="23" xfId="0" applyNumberFormat="1" applyFont="1" applyFill="1" applyBorder="1" applyAlignment="1">
      <alignment horizontal="center" vertical="center"/>
    </xf>
    <xf numFmtId="164" fontId="7" fillId="0" borderId="23" xfId="1" applyFont="1" applyBorder="1" applyAlignment="1">
      <alignment horizontal="center" vertical="center"/>
    </xf>
    <xf numFmtId="164" fontId="4" fillId="0" borderId="22" xfId="1" applyFont="1" applyBorder="1" applyAlignment="1">
      <alignment horizontal="center" vertical="center" wrapText="1"/>
    </xf>
    <xf numFmtId="164" fontId="7" fillId="0" borderId="23" xfId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164" fontId="4" fillId="0" borderId="24" xfId="1" applyFont="1" applyBorder="1" applyAlignment="1">
      <alignment horizontal="center" vertical="center" wrapText="1"/>
    </xf>
    <xf numFmtId="164" fontId="4" fillId="0" borderId="23" xfId="1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43" fontId="11" fillId="0" borderId="13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164" fontId="9" fillId="0" borderId="23" xfId="1" applyFont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164" fontId="3" fillId="5" borderId="4" xfId="1" applyFont="1" applyFill="1" applyBorder="1" applyAlignment="1">
      <alignment vertical="center" wrapText="1"/>
    </xf>
    <xf numFmtId="0" fontId="3" fillId="5" borderId="4" xfId="0" applyFont="1" applyFill="1" applyBorder="1" applyAlignment="1">
      <alignment horizontal="center" vertical="center" wrapText="1"/>
    </xf>
    <xf numFmtId="164" fontId="3" fillId="5" borderId="21" xfId="1" applyFont="1" applyFill="1" applyBorder="1" applyAlignment="1">
      <alignment vertical="center" wrapText="1"/>
    </xf>
    <xf numFmtId="0" fontId="0" fillId="0" borderId="3" xfId="0" applyBorder="1"/>
    <xf numFmtId="164" fontId="0" fillId="0" borderId="3" xfId="0" applyNumberFormat="1" applyBorder="1"/>
    <xf numFmtId="0" fontId="0" fillId="0" borderId="5" xfId="0" applyBorder="1"/>
    <xf numFmtId="0" fontId="0" fillId="0" borderId="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0" fontId="11" fillId="0" borderId="0" xfId="0" applyFont="1"/>
    <xf numFmtId="0" fontId="0" fillId="0" borderId="22" xfId="0" applyBorder="1"/>
    <xf numFmtId="164" fontId="0" fillId="0" borderId="23" xfId="0" applyNumberFormat="1" applyBorder="1"/>
    <xf numFmtId="0" fontId="0" fillId="0" borderId="33" xfId="0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0" fillId="0" borderId="32" xfId="0" applyNumberFormat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43" fontId="0" fillId="0" borderId="32" xfId="0" applyNumberFormat="1" applyBorder="1"/>
    <xf numFmtId="0" fontId="6" fillId="0" borderId="11" xfId="0" applyFont="1" applyBorder="1"/>
    <xf numFmtId="164" fontId="6" fillId="0" borderId="12" xfId="1" applyFont="1" applyBorder="1"/>
    <xf numFmtId="43" fontId="11" fillId="0" borderId="13" xfId="0" applyNumberFormat="1" applyFont="1" applyBorder="1"/>
    <xf numFmtId="0" fontId="0" fillId="0" borderId="33" xfId="0" applyBorder="1"/>
    <xf numFmtId="164" fontId="0" fillId="0" borderId="32" xfId="0" applyNumberFormat="1" applyBorder="1"/>
    <xf numFmtId="0" fontId="3" fillId="5" borderId="34" xfId="0" applyFont="1" applyFill="1" applyBorder="1" applyAlignment="1">
      <alignment horizontal="center" wrapText="1"/>
    </xf>
    <xf numFmtId="0" fontId="3" fillId="5" borderId="35" xfId="0" applyFont="1" applyFill="1" applyBorder="1" applyAlignment="1">
      <alignment horizontal="center" wrapText="1"/>
    </xf>
    <xf numFmtId="0" fontId="3" fillId="5" borderId="36" xfId="0" applyFont="1" applyFill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43" fontId="11" fillId="0" borderId="19" xfId="0" applyNumberFormat="1" applyFon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22" xfId="0" applyFont="1" applyBorder="1" applyAlignment="1">
      <alignment horizontal="center" wrapText="1"/>
    </xf>
    <xf numFmtId="0" fontId="0" fillId="0" borderId="23" xfId="0" applyBorder="1" applyAlignment="1">
      <alignment horizontal="center"/>
    </xf>
    <xf numFmtId="164" fontId="11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64" fontId="9" fillId="0" borderId="5" xfId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64" fontId="9" fillId="0" borderId="32" xfId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4" fontId="11" fillId="0" borderId="23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3" fontId="11" fillId="0" borderId="0" xfId="0" applyNumberFormat="1" applyFont="1" applyAlignment="1">
      <alignment horizontal="center"/>
    </xf>
    <xf numFmtId="164" fontId="0" fillId="0" borderId="0" xfId="1" applyFont="1" applyAlignment="1">
      <alignment horizontal="center"/>
    </xf>
    <xf numFmtId="43" fontId="12" fillId="0" borderId="0" xfId="0" applyNumberFormat="1" applyFont="1" applyBorder="1" applyAlignment="1">
      <alignment vertical="center"/>
    </xf>
    <xf numFmtId="164" fontId="0" fillId="0" borderId="0" xfId="1" applyFont="1" applyAlignment="1">
      <alignment vertical="center"/>
    </xf>
    <xf numFmtId="164" fontId="11" fillId="0" borderId="0" xfId="1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wrapText="1"/>
    </xf>
    <xf numFmtId="0" fontId="6" fillId="4" borderId="0" xfId="0" applyFont="1" applyFill="1" applyAlignment="1">
      <alignment wrapText="1"/>
    </xf>
    <xf numFmtId="0" fontId="0" fillId="3" borderId="28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1" fillId="0" borderId="9" xfId="0" applyFont="1" applyBorder="1" applyAlignment="1">
      <alignment horizontal="center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164" fontId="6" fillId="2" borderId="11" xfId="1" applyFont="1" applyFill="1" applyBorder="1" applyAlignment="1">
      <alignment horizontal="center" vertical="center" wrapText="1"/>
    </xf>
    <xf numFmtId="164" fontId="6" fillId="2" borderId="12" xfId="1" applyFont="1" applyFill="1" applyBorder="1" applyAlignment="1">
      <alignment horizontal="center" vertical="center" wrapText="1"/>
    </xf>
    <xf numFmtId="164" fontId="6" fillId="2" borderId="13" xfId="1" applyFont="1" applyFill="1" applyBorder="1" applyAlignment="1">
      <alignment horizontal="center" vertical="center" wrapText="1"/>
    </xf>
    <xf numFmtId="0" fontId="0" fillId="3" borderId="37" xfId="0" applyFill="1" applyBorder="1" applyAlignment="1">
      <alignment horizontal="center"/>
    </xf>
    <xf numFmtId="0" fontId="0" fillId="3" borderId="38" xfId="0" applyFill="1" applyBorder="1" applyAlignment="1">
      <alignment horizontal="center"/>
    </xf>
    <xf numFmtId="0" fontId="0" fillId="3" borderId="39" xfId="0" applyFill="1" applyBorder="1" applyAlignment="1">
      <alignment horizontal="center"/>
    </xf>
    <xf numFmtId="0" fontId="0" fillId="0" borderId="25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164" fontId="4" fillId="0" borderId="5" xfId="1" applyFont="1" applyBorder="1" applyAlignment="1">
      <alignment vertical="center" wrapText="1"/>
    </xf>
    <xf numFmtId="164" fontId="4" fillId="0" borderId="4" xfId="1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6" fillId="6" borderId="16" xfId="1" applyFont="1" applyFill="1" applyBorder="1" applyAlignment="1">
      <alignment horizontal="center" vertical="center" wrapText="1"/>
    </xf>
    <xf numFmtId="164" fontId="6" fillId="6" borderId="15" xfId="1" applyFont="1" applyFill="1" applyBorder="1" applyAlignment="1">
      <alignment horizontal="center" vertical="center" wrapText="1"/>
    </xf>
    <xf numFmtId="164" fontId="6" fillId="6" borderId="17" xfId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9"/>
  <sheetViews>
    <sheetView tabSelected="1" view="pageBreakPreview" zoomScale="85" zoomScaleNormal="100" zoomScaleSheetLayoutView="85" workbookViewId="0">
      <selection activeCell="A2" sqref="A2"/>
    </sheetView>
  </sheetViews>
  <sheetFormatPr defaultRowHeight="18.75" x14ac:dyDescent="0.3"/>
  <cols>
    <col min="1" max="1" width="11.8984375" style="13" customWidth="1"/>
    <col min="2" max="2" width="19.19921875" customWidth="1"/>
    <col min="3" max="3" width="17.8984375" bestFit="1" customWidth="1"/>
    <col min="4" max="4" width="18.296875" customWidth="1"/>
    <col min="5" max="5" width="19.3984375" bestFit="1" customWidth="1"/>
    <col min="8" max="8" width="16.19921875" customWidth="1"/>
    <col min="9" max="9" width="14.69921875" bestFit="1" customWidth="1"/>
    <col min="10" max="10" width="14" bestFit="1" customWidth="1"/>
    <col min="11" max="11" width="18.296875" bestFit="1" customWidth="1"/>
  </cols>
  <sheetData>
    <row r="1" spans="1:11" ht="19.5" thickBot="1" x14ac:dyDescent="0.35">
      <c r="C1" s="1"/>
      <c r="D1" s="1"/>
      <c r="E1" s="2"/>
    </row>
    <row r="2" spans="1:11" ht="51" customHeight="1" thickBot="1" x14ac:dyDescent="0.35">
      <c r="A2" s="242" t="s">
        <v>213</v>
      </c>
      <c r="B2" s="249" t="s">
        <v>159</v>
      </c>
      <c r="C2" s="250"/>
      <c r="D2" s="250"/>
      <c r="E2" s="251"/>
      <c r="F2" s="113"/>
      <c r="G2" s="113"/>
      <c r="H2" s="249" t="s">
        <v>159</v>
      </c>
      <c r="I2" s="250"/>
      <c r="J2" s="250"/>
      <c r="K2" s="251"/>
    </row>
    <row r="3" spans="1:11" ht="19.5" thickBot="1" x14ac:dyDescent="0.35">
      <c r="B3" s="265" t="s">
        <v>164</v>
      </c>
      <c r="C3" s="266"/>
      <c r="D3" s="266"/>
      <c r="E3" s="267"/>
      <c r="H3" s="262" t="s">
        <v>166</v>
      </c>
      <c r="I3" s="263"/>
      <c r="J3" s="263"/>
      <c r="K3" s="264"/>
    </row>
    <row r="4" spans="1:11" ht="19.5" thickBot="1" x14ac:dyDescent="0.35">
      <c r="B4" s="284" t="s">
        <v>212</v>
      </c>
      <c r="C4" s="285"/>
      <c r="D4" s="285"/>
      <c r="E4" s="286"/>
      <c r="H4" s="238"/>
      <c r="I4" s="239"/>
      <c r="J4" s="239"/>
      <c r="K4" s="240"/>
    </row>
    <row r="5" spans="1:11" ht="32.25" thickBot="1" x14ac:dyDescent="0.35">
      <c r="B5" s="213" t="s">
        <v>151</v>
      </c>
      <c r="C5" s="214" t="s">
        <v>150</v>
      </c>
      <c r="D5" s="214" t="s">
        <v>151</v>
      </c>
      <c r="E5" s="215" t="s">
        <v>150</v>
      </c>
      <c r="H5" s="183" t="s">
        <v>151</v>
      </c>
      <c r="I5" s="184" t="s">
        <v>150</v>
      </c>
      <c r="J5" s="184" t="s">
        <v>151</v>
      </c>
      <c r="K5" s="185" t="s">
        <v>150</v>
      </c>
    </row>
    <row r="6" spans="1:11" x14ac:dyDescent="0.3">
      <c r="B6" s="166" t="s">
        <v>0</v>
      </c>
      <c r="C6" s="131">
        <v>5833333</v>
      </c>
      <c r="D6" s="98" t="s">
        <v>20</v>
      </c>
      <c r="E6" s="168">
        <v>5833333</v>
      </c>
      <c r="F6" s="21"/>
      <c r="G6" s="21"/>
      <c r="H6" s="172" t="s">
        <v>116</v>
      </c>
      <c r="I6" s="129">
        <v>1997500</v>
      </c>
      <c r="J6" s="117" t="s">
        <v>125</v>
      </c>
      <c r="K6" s="173">
        <v>2497500</v>
      </c>
    </row>
    <row r="7" spans="1:11" x14ac:dyDescent="0.3">
      <c r="B7" s="166" t="s">
        <v>1</v>
      </c>
      <c r="C7" s="131">
        <v>2500000</v>
      </c>
      <c r="D7" s="98" t="s">
        <v>22</v>
      </c>
      <c r="E7" s="168">
        <v>2916666</v>
      </c>
      <c r="F7" s="21"/>
      <c r="G7" s="21"/>
      <c r="H7" s="163" t="s">
        <v>117</v>
      </c>
      <c r="I7" s="131">
        <v>2497500</v>
      </c>
      <c r="J7" s="66" t="s">
        <v>126</v>
      </c>
      <c r="K7" s="174">
        <v>4997500</v>
      </c>
    </row>
    <row r="8" spans="1:11" x14ac:dyDescent="0.3">
      <c r="B8" s="166" t="s">
        <v>2</v>
      </c>
      <c r="C8" s="131">
        <v>5833333</v>
      </c>
      <c r="D8" s="98" t="s">
        <v>24</v>
      </c>
      <c r="E8" s="168">
        <v>2916666</v>
      </c>
      <c r="F8" s="21"/>
      <c r="G8" s="21"/>
      <c r="H8" s="163" t="s">
        <v>118</v>
      </c>
      <c r="I8" s="131">
        <v>2497500</v>
      </c>
      <c r="J8" s="130" t="s">
        <v>129</v>
      </c>
      <c r="K8" s="162">
        <v>4156445</v>
      </c>
    </row>
    <row r="9" spans="1:11" x14ac:dyDescent="0.3">
      <c r="B9" s="166" t="s">
        <v>3</v>
      </c>
      <c r="C9" s="131">
        <v>6666667</v>
      </c>
      <c r="D9" s="98" t="s">
        <v>26</v>
      </c>
      <c r="E9" s="168">
        <v>2500000</v>
      </c>
      <c r="F9" s="21"/>
      <c r="G9" s="21"/>
      <c r="H9" s="163" t="s">
        <v>119</v>
      </c>
      <c r="I9" s="131">
        <v>2497500</v>
      </c>
      <c r="J9" s="66" t="s">
        <v>130</v>
      </c>
      <c r="K9" s="162">
        <v>2500000</v>
      </c>
    </row>
    <row r="10" spans="1:11" x14ac:dyDescent="0.3">
      <c r="B10" s="166" t="s">
        <v>4</v>
      </c>
      <c r="C10" s="131">
        <v>3333333</v>
      </c>
      <c r="D10" s="98" t="s">
        <v>28</v>
      </c>
      <c r="E10" s="168">
        <v>3750000</v>
      </c>
      <c r="F10" s="21"/>
      <c r="G10" s="21"/>
      <c r="H10" s="175" t="s">
        <v>120</v>
      </c>
      <c r="I10" s="131">
        <v>2497500</v>
      </c>
      <c r="J10" s="130" t="s">
        <v>131</v>
      </c>
      <c r="K10" s="162">
        <v>6643555</v>
      </c>
    </row>
    <row r="11" spans="1:11" x14ac:dyDescent="0.3">
      <c r="B11" s="166" t="s">
        <v>5</v>
      </c>
      <c r="C11" s="131">
        <v>4166667</v>
      </c>
      <c r="D11" s="98" t="s">
        <v>30</v>
      </c>
      <c r="E11" s="168">
        <v>2500000</v>
      </c>
      <c r="F11" s="21"/>
      <c r="G11" s="21"/>
      <c r="H11" s="175" t="s">
        <v>121</v>
      </c>
      <c r="I11" s="131">
        <v>2497500</v>
      </c>
      <c r="J11" s="66" t="s">
        <v>137</v>
      </c>
      <c r="K11" s="174">
        <v>5383333</v>
      </c>
    </row>
    <row r="12" spans="1:11" x14ac:dyDescent="0.3">
      <c r="B12" s="169" t="s">
        <v>6</v>
      </c>
      <c r="C12" s="131">
        <v>3750000</v>
      </c>
      <c r="D12" s="98" t="s">
        <v>32</v>
      </c>
      <c r="E12" s="168">
        <v>2500000</v>
      </c>
      <c r="F12" s="21"/>
      <c r="G12" s="21"/>
      <c r="H12" s="171" t="s">
        <v>122</v>
      </c>
      <c r="I12" s="131">
        <v>2497500</v>
      </c>
      <c r="J12" s="66" t="s">
        <v>138</v>
      </c>
      <c r="K12" s="174">
        <v>4895833</v>
      </c>
    </row>
    <row r="13" spans="1:11" x14ac:dyDescent="0.3">
      <c r="B13" s="166" t="s">
        <v>7</v>
      </c>
      <c r="C13" s="131">
        <v>4166667</v>
      </c>
      <c r="D13" s="98" t="s">
        <v>34</v>
      </c>
      <c r="E13" s="168">
        <v>2916667</v>
      </c>
      <c r="F13" s="21"/>
      <c r="G13" s="21"/>
      <c r="H13" s="171" t="s">
        <v>123</v>
      </c>
      <c r="I13" s="148">
        <v>1247500</v>
      </c>
      <c r="J13" s="66" t="s">
        <v>146</v>
      </c>
      <c r="K13" s="174">
        <v>3333333</v>
      </c>
    </row>
    <row r="14" spans="1:11" x14ac:dyDescent="0.3">
      <c r="B14" s="166" t="s">
        <v>8</v>
      </c>
      <c r="C14" s="131">
        <v>3750000</v>
      </c>
      <c r="D14" s="98" t="s">
        <v>36</v>
      </c>
      <c r="E14" s="168">
        <v>2916667</v>
      </c>
      <c r="F14" s="21"/>
      <c r="G14" s="21"/>
      <c r="H14" s="176" t="s">
        <v>157</v>
      </c>
      <c r="I14" s="143">
        <v>2500000</v>
      </c>
      <c r="J14" s="130" t="s">
        <v>147</v>
      </c>
      <c r="K14" s="174">
        <v>3333333</v>
      </c>
    </row>
    <row r="15" spans="1:11" x14ac:dyDescent="0.3">
      <c r="B15" s="166" t="s">
        <v>9</v>
      </c>
      <c r="C15" s="131">
        <v>3333333</v>
      </c>
      <c r="D15" s="98" t="s">
        <v>38</v>
      </c>
      <c r="E15" s="168">
        <v>2166667</v>
      </c>
      <c r="F15" s="21"/>
      <c r="G15" s="21"/>
      <c r="H15" s="166" t="s">
        <v>127</v>
      </c>
      <c r="I15" s="142">
        <v>2500000</v>
      </c>
      <c r="J15" s="130" t="s">
        <v>148</v>
      </c>
      <c r="K15" s="174">
        <v>3333333</v>
      </c>
    </row>
    <row r="16" spans="1:11" x14ac:dyDescent="0.3">
      <c r="B16" s="166" t="s">
        <v>10</v>
      </c>
      <c r="C16" s="131">
        <v>4166667</v>
      </c>
      <c r="D16" s="98" t="s">
        <v>40</v>
      </c>
      <c r="E16" s="168">
        <v>2916667</v>
      </c>
      <c r="F16" s="21"/>
      <c r="G16" s="21"/>
      <c r="H16" s="166" t="s">
        <v>128</v>
      </c>
      <c r="I16" s="142">
        <v>2500000</v>
      </c>
      <c r="J16" s="66" t="s">
        <v>141</v>
      </c>
      <c r="K16" s="174">
        <v>729167</v>
      </c>
    </row>
    <row r="17" spans="1:11" x14ac:dyDescent="0.3">
      <c r="B17" s="166" t="s">
        <v>11</v>
      </c>
      <c r="C17" s="131">
        <v>4166667</v>
      </c>
      <c r="D17" s="133" t="s">
        <v>42</v>
      </c>
      <c r="E17" s="170">
        <v>2916667</v>
      </c>
      <c r="F17" s="21"/>
      <c r="G17" s="21"/>
      <c r="H17" s="161" t="s">
        <v>132</v>
      </c>
      <c r="I17" s="142">
        <v>2883333</v>
      </c>
      <c r="J17" s="137" t="s">
        <v>142</v>
      </c>
      <c r="K17" s="162">
        <v>2395833</v>
      </c>
    </row>
    <row r="18" spans="1:11" x14ac:dyDescent="0.3">
      <c r="B18" s="166" t="s">
        <v>12</v>
      </c>
      <c r="C18" s="131">
        <v>3750000</v>
      </c>
      <c r="D18" s="133" t="s">
        <v>44</v>
      </c>
      <c r="E18" s="170">
        <v>3750000</v>
      </c>
      <c r="F18" s="21"/>
      <c r="G18" s="21"/>
      <c r="H18" s="166" t="s">
        <v>133</v>
      </c>
      <c r="I18" s="142">
        <v>2466666</v>
      </c>
      <c r="J18" s="130" t="s">
        <v>143</v>
      </c>
      <c r="K18" s="162">
        <v>2166667</v>
      </c>
    </row>
    <row r="19" spans="1:11" x14ac:dyDescent="0.3">
      <c r="B19" s="166" t="s">
        <v>13</v>
      </c>
      <c r="C19" s="131">
        <v>4166667</v>
      </c>
      <c r="D19" s="98" t="s">
        <v>21</v>
      </c>
      <c r="E19" s="168">
        <v>2500000</v>
      </c>
      <c r="F19" s="21"/>
      <c r="G19" s="21"/>
      <c r="H19" s="166" t="s">
        <v>134</v>
      </c>
      <c r="I19" s="142">
        <v>2133333</v>
      </c>
      <c r="J19" s="130" t="s">
        <v>144</v>
      </c>
      <c r="K19" s="162">
        <v>2166667</v>
      </c>
    </row>
    <row r="20" spans="1:11" ht="30" customHeight="1" x14ac:dyDescent="0.3">
      <c r="B20" s="166" t="s">
        <v>14</v>
      </c>
      <c r="C20" s="131">
        <v>4166667</v>
      </c>
      <c r="D20" s="98" t="s">
        <v>23</v>
      </c>
      <c r="E20" s="168">
        <v>16666667</v>
      </c>
      <c r="F20" s="21"/>
      <c r="G20" s="21"/>
      <c r="H20" s="166" t="s">
        <v>135</v>
      </c>
      <c r="I20" s="142">
        <v>2133333</v>
      </c>
      <c r="J20" s="66" t="s">
        <v>140</v>
      </c>
      <c r="K20" s="174">
        <v>1979167</v>
      </c>
    </row>
    <row r="21" spans="1:11" ht="45" x14ac:dyDescent="0.3">
      <c r="B21" s="166" t="s">
        <v>15</v>
      </c>
      <c r="C21" s="131">
        <v>4166667</v>
      </c>
      <c r="D21" s="98" t="s">
        <v>25</v>
      </c>
      <c r="E21" s="168">
        <v>5000000</v>
      </c>
      <c r="F21" s="21"/>
      <c r="G21" s="21"/>
      <c r="H21" s="200"/>
      <c r="I21" s="194">
        <f>SUM(I6:I20)</f>
        <v>35346665</v>
      </c>
      <c r="J21" s="193"/>
      <c r="K21" s="201">
        <f>SUM(K6:K20)</f>
        <v>50511666</v>
      </c>
    </row>
    <row r="22" spans="1:11" ht="30.75" thickBot="1" x14ac:dyDescent="0.35">
      <c r="B22" s="166" t="s">
        <v>16</v>
      </c>
      <c r="C22" s="131">
        <v>3416667</v>
      </c>
      <c r="D22" s="98" t="s">
        <v>27</v>
      </c>
      <c r="E22" s="168">
        <v>1666667</v>
      </c>
      <c r="F22" s="21"/>
      <c r="G22" s="21"/>
      <c r="H22" s="202"/>
      <c r="I22" s="203"/>
      <c r="J22" s="204"/>
      <c r="K22" s="205"/>
    </row>
    <row r="23" spans="1:11" ht="32.25" thickBot="1" x14ac:dyDescent="0.35">
      <c r="B23" s="166" t="s">
        <v>17</v>
      </c>
      <c r="C23" s="131">
        <v>2083333</v>
      </c>
      <c r="D23" s="98" t="s">
        <v>29</v>
      </c>
      <c r="E23" s="168">
        <v>4166667</v>
      </c>
      <c r="F23" s="21"/>
      <c r="G23" s="21"/>
      <c r="H23" s="149" t="s">
        <v>168</v>
      </c>
      <c r="I23" s="140"/>
      <c r="J23" s="140"/>
      <c r="K23" s="177">
        <f>SUM(I21+K21)</f>
        <v>85858331</v>
      </c>
    </row>
    <row r="24" spans="1:11" ht="30" x14ac:dyDescent="0.3">
      <c r="B24" s="171" t="s">
        <v>18</v>
      </c>
      <c r="C24" s="131">
        <v>4166667</v>
      </c>
      <c r="D24" s="98" t="s">
        <v>31</v>
      </c>
      <c r="E24" s="168">
        <v>3333333</v>
      </c>
      <c r="F24" s="21"/>
      <c r="G24" s="21"/>
      <c r="H24" s="21"/>
      <c r="I24" s="21"/>
      <c r="J24" s="21"/>
      <c r="K24" s="21"/>
    </row>
    <row r="25" spans="1:11" ht="30" x14ac:dyDescent="0.3">
      <c r="B25" s="171" t="s">
        <v>19</v>
      </c>
      <c r="C25" s="131">
        <v>4166667</v>
      </c>
      <c r="D25" s="98" t="s">
        <v>33</v>
      </c>
      <c r="E25" s="168">
        <v>8333333</v>
      </c>
      <c r="F25" s="21"/>
      <c r="G25" s="21"/>
      <c r="H25" s="144"/>
      <c r="I25" s="145"/>
      <c r="J25" s="21"/>
      <c r="K25" s="21"/>
    </row>
    <row r="26" spans="1:11" s="64" customFormat="1" ht="45" x14ac:dyDescent="0.3">
      <c r="A26" s="114"/>
      <c r="B26" s="161" t="s">
        <v>45</v>
      </c>
      <c r="C26" s="50">
        <v>2500000</v>
      </c>
      <c r="D26" s="98" t="s">
        <v>35</v>
      </c>
      <c r="E26" s="168">
        <v>10000000</v>
      </c>
      <c r="F26" s="46"/>
      <c r="G26" s="46"/>
      <c r="H26" s="146"/>
      <c r="I26" s="146"/>
      <c r="J26" s="46"/>
      <c r="K26" s="234"/>
    </row>
    <row r="27" spans="1:11" s="64" customFormat="1" x14ac:dyDescent="0.3">
      <c r="A27" s="114"/>
      <c r="B27" s="161" t="s">
        <v>46</v>
      </c>
      <c r="C27" s="50">
        <v>2916667</v>
      </c>
      <c r="D27" s="98" t="s">
        <v>37</v>
      </c>
      <c r="E27" s="168">
        <v>2916667</v>
      </c>
      <c r="F27" s="46"/>
      <c r="G27" s="46"/>
      <c r="H27" s="146"/>
      <c r="I27" s="146"/>
      <c r="J27" s="46"/>
      <c r="K27" s="235"/>
    </row>
    <row r="28" spans="1:11" ht="30" x14ac:dyDescent="0.3">
      <c r="B28" s="165" t="s">
        <v>47</v>
      </c>
      <c r="C28" s="50">
        <v>2916667</v>
      </c>
      <c r="D28" s="98" t="s">
        <v>39</v>
      </c>
      <c r="E28" s="168">
        <v>58333333</v>
      </c>
      <c r="F28" s="21"/>
      <c r="G28" s="21"/>
      <c r="H28" s="241"/>
      <c r="I28" s="147"/>
      <c r="J28" s="21"/>
      <c r="K28" s="235"/>
    </row>
    <row r="29" spans="1:11" ht="30" x14ac:dyDescent="0.3">
      <c r="B29" s="165" t="s">
        <v>48</v>
      </c>
      <c r="C29" s="50">
        <v>4166667</v>
      </c>
      <c r="D29" s="98" t="s">
        <v>41</v>
      </c>
      <c r="E29" s="168">
        <v>10833333</v>
      </c>
      <c r="F29" s="21"/>
      <c r="G29" s="21"/>
      <c r="H29" s="21"/>
      <c r="I29" s="233"/>
      <c r="J29" s="21"/>
      <c r="K29" s="232"/>
    </row>
    <row r="30" spans="1:11" ht="60" x14ac:dyDescent="0.3">
      <c r="B30" s="165" t="s">
        <v>49</v>
      </c>
      <c r="C30" s="50">
        <v>2166667</v>
      </c>
      <c r="D30" s="98" t="s">
        <v>43</v>
      </c>
      <c r="E30" s="168">
        <v>2916667</v>
      </c>
      <c r="F30" s="21"/>
      <c r="G30" s="21"/>
      <c r="H30" s="21"/>
      <c r="I30" s="233"/>
      <c r="J30" s="21"/>
      <c r="K30" s="233"/>
    </row>
    <row r="31" spans="1:11" ht="30" x14ac:dyDescent="0.3">
      <c r="B31" s="161" t="s">
        <v>72</v>
      </c>
      <c r="C31" s="134">
        <v>3750000</v>
      </c>
      <c r="D31" s="196"/>
      <c r="E31" s="198">
        <f>SUM(E6:E30)</f>
        <v>167166667</v>
      </c>
      <c r="F31" s="21"/>
      <c r="G31" s="21"/>
      <c r="H31" s="21"/>
      <c r="I31" s="237"/>
      <c r="J31" s="21"/>
      <c r="K31" s="233"/>
    </row>
    <row r="32" spans="1:11" x14ac:dyDescent="0.3">
      <c r="B32" s="220"/>
      <c r="C32" s="218">
        <f>SUM(C6:C31)</f>
        <v>100166670</v>
      </c>
      <c r="D32" s="219"/>
      <c r="E32" s="221"/>
      <c r="F32" s="21"/>
      <c r="G32" s="21"/>
      <c r="H32" s="21"/>
      <c r="I32" s="21"/>
      <c r="J32" s="21"/>
      <c r="K32" s="236"/>
    </row>
    <row r="33" spans="2:12" ht="30.75" customHeight="1" thickBot="1" x14ac:dyDescent="0.35">
      <c r="B33" s="216" t="s">
        <v>165</v>
      </c>
      <c r="C33" s="258"/>
      <c r="D33" s="258"/>
      <c r="E33" s="217">
        <f>SUM(C32+E31)</f>
        <v>267333337</v>
      </c>
      <c r="F33" s="21"/>
      <c r="G33" s="21"/>
      <c r="H33" s="21"/>
      <c r="I33" s="21"/>
      <c r="J33" s="21"/>
      <c r="K33" s="21"/>
    </row>
    <row r="34" spans="2:12" ht="60" customHeight="1" x14ac:dyDescent="0.3"/>
    <row r="35" spans="2:12" ht="60" customHeight="1" thickBot="1" x14ac:dyDescent="0.35">
      <c r="E35" s="199"/>
      <c r="L35" s="97"/>
    </row>
    <row r="36" spans="2:12" ht="19.5" thickBot="1" x14ac:dyDescent="0.35">
      <c r="B36" s="252" t="s">
        <v>159</v>
      </c>
      <c r="C36" s="253"/>
      <c r="D36" s="253"/>
      <c r="E36" s="254"/>
      <c r="F36" s="46"/>
      <c r="G36" s="46"/>
      <c r="H36" s="2"/>
      <c r="I36" s="97"/>
      <c r="J36" s="97"/>
      <c r="K36" s="97"/>
    </row>
    <row r="37" spans="2:12" ht="39.75" customHeight="1" thickBot="1" x14ac:dyDescent="0.35">
      <c r="B37" s="255"/>
      <c r="C37" s="256"/>
      <c r="D37" s="256"/>
      <c r="E37" s="257"/>
      <c r="F37" s="46"/>
      <c r="G37" s="46"/>
      <c r="H37" s="271" t="s">
        <v>211</v>
      </c>
      <c r="I37" s="272"/>
      <c r="J37" s="272"/>
      <c r="K37" s="273"/>
    </row>
    <row r="38" spans="2:12" ht="19.5" thickBot="1" x14ac:dyDescent="0.35">
      <c r="B38" s="259" t="s">
        <v>209</v>
      </c>
      <c r="C38" s="260"/>
      <c r="D38" s="260"/>
      <c r="E38" s="261"/>
      <c r="F38" s="46"/>
      <c r="G38" s="46"/>
      <c r="H38" s="274"/>
      <c r="I38" s="275"/>
      <c r="J38" s="275"/>
      <c r="K38" s="276"/>
    </row>
    <row r="39" spans="2:12" ht="19.5" thickBot="1" x14ac:dyDescent="0.35">
      <c r="B39" s="186" t="s">
        <v>115</v>
      </c>
      <c r="C39" s="187" t="s">
        <v>108</v>
      </c>
      <c r="D39" s="183" t="s">
        <v>115</v>
      </c>
      <c r="E39" s="188" t="s">
        <v>108</v>
      </c>
      <c r="F39" s="46"/>
      <c r="G39" s="46"/>
      <c r="H39" s="268" t="s">
        <v>210</v>
      </c>
      <c r="I39" s="269"/>
      <c r="J39" s="269"/>
      <c r="K39" s="270"/>
    </row>
    <row r="40" spans="2:12" ht="32.25" thickBot="1" x14ac:dyDescent="0.35">
      <c r="B40" s="159" t="s">
        <v>102</v>
      </c>
      <c r="C40" s="127">
        <v>4150000</v>
      </c>
      <c r="D40" s="128" t="s">
        <v>104</v>
      </c>
      <c r="E40" s="160">
        <v>1250000</v>
      </c>
      <c r="F40" s="46"/>
      <c r="G40" s="46"/>
      <c r="H40" s="186" t="s">
        <v>115</v>
      </c>
      <c r="I40" s="187" t="s">
        <v>108</v>
      </c>
      <c r="J40" s="183" t="s">
        <v>115</v>
      </c>
      <c r="K40" s="188" t="s">
        <v>108</v>
      </c>
    </row>
    <row r="41" spans="2:12" x14ac:dyDescent="0.3">
      <c r="B41" s="161" t="s">
        <v>103</v>
      </c>
      <c r="C41" s="50">
        <v>5000000</v>
      </c>
      <c r="D41" s="130" t="s">
        <v>105</v>
      </c>
      <c r="E41" s="162">
        <v>2916666</v>
      </c>
      <c r="F41" s="46"/>
      <c r="G41" s="46"/>
      <c r="H41" s="178" t="s">
        <v>21</v>
      </c>
      <c r="I41" s="121">
        <v>55000</v>
      </c>
      <c r="J41" s="122" t="s">
        <v>177</v>
      </c>
      <c r="K41" s="179">
        <v>120833.34</v>
      </c>
    </row>
    <row r="42" spans="2:12" x14ac:dyDescent="0.3">
      <c r="B42" s="161" t="s">
        <v>109</v>
      </c>
      <c r="C42" s="125">
        <v>7850000</v>
      </c>
      <c r="D42" s="130" t="s">
        <v>106</v>
      </c>
      <c r="E42" s="162">
        <v>2916667</v>
      </c>
      <c r="F42" s="46"/>
      <c r="G42" s="46"/>
      <c r="H42" s="178" t="s">
        <v>23</v>
      </c>
      <c r="I42" s="121">
        <v>366666.67</v>
      </c>
      <c r="J42" s="122" t="s">
        <v>178</v>
      </c>
      <c r="K42" s="179">
        <v>72500</v>
      </c>
    </row>
    <row r="43" spans="2:12" ht="38.25" x14ac:dyDescent="0.3">
      <c r="B43" s="163" t="s">
        <v>155</v>
      </c>
      <c r="C43" s="131">
        <v>2500000</v>
      </c>
      <c r="D43" s="130" t="s">
        <v>107</v>
      </c>
      <c r="E43" s="162">
        <v>2166667</v>
      </c>
      <c r="F43" s="46"/>
      <c r="G43" s="46"/>
      <c r="H43" s="178" t="s">
        <v>25</v>
      </c>
      <c r="I43" s="121">
        <v>110000</v>
      </c>
      <c r="J43" s="122" t="s">
        <v>126</v>
      </c>
      <c r="K43" s="179">
        <v>145000</v>
      </c>
    </row>
    <row r="44" spans="2:12" ht="25.5" x14ac:dyDescent="0.3">
      <c r="B44" s="161" t="s">
        <v>86</v>
      </c>
      <c r="C44" s="126">
        <v>5391478</v>
      </c>
      <c r="D44" s="130" t="s">
        <v>84</v>
      </c>
      <c r="E44" s="164">
        <v>2500000</v>
      </c>
      <c r="F44" s="46"/>
      <c r="G44" s="46"/>
      <c r="H44" s="178" t="s">
        <v>27</v>
      </c>
      <c r="I44" s="121">
        <v>36666.67</v>
      </c>
      <c r="J44" s="122" t="s">
        <v>97</v>
      </c>
      <c r="K44" s="179">
        <v>316583.34000000003</v>
      </c>
    </row>
    <row r="45" spans="2:12" ht="25.5" x14ac:dyDescent="0.3">
      <c r="B45" s="165" t="s">
        <v>62</v>
      </c>
      <c r="C45" s="134">
        <v>4430000</v>
      </c>
      <c r="D45" s="130" t="s">
        <v>83</v>
      </c>
      <c r="E45" s="164">
        <v>2100000</v>
      </c>
      <c r="F45" s="46"/>
      <c r="G45" s="46"/>
      <c r="H45" s="178" t="s">
        <v>29</v>
      </c>
      <c r="I45" s="121">
        <v>91666.67</v>
      </c>
      <c r="J45" s="122" t="s">
        <v>179</v>
      </c>
      <c r="K45" s="179">
        <v>84583.34</v>
      </c>
    </row>
    <row r="46" spans="2:12" ht="25.5" x14ac:dyDescent="0.3">
      <c r="B46" s="161" t="s">
        <v>63</v>
      </c>
      <c r="C46" s="50">
        <v>3635758</v>
      </c>
      <c r="D46" s="66" t="s">
        <v>50</v>
      </c>
      <c r="E46" s="164">
        <v>2250000</v>
      </c>
      <c r="F46" s="46"/>
      <c r="G46" s="46"/>
      <c r="H46" s="178" t="s">
        <v>31</v>
      </c>
      <c r="I46" s="121">
        <v>73333.33</v>
      </c>
      <c r="J46" s="122" t="s">
        <v>180</v>
      </c>
      <c r="K46" s="179">
        <v>72500</v>
      </c>
    </row>
    <row r="47" spans="2:12" ht="25.5" x14ac:dyDescent="0.3">
      <c r="B47" s="161" t="s">
        <v>64</v>
      </c>
      <c r="C47" s="50">
        <v>13219091</v>
      </c>
      <c r="D47" s="66" t="s">
        <v>51</v>
      </c>
      <c r="E47" s="164">
        <v>1250000</v>
      </c>
      <c r="F47" s="46"/>
      <c r="G47" s="46"/>
      <c r="H47" s="178" t="s">
        <v>33</v>
      </c>
      <c r="I47" s="121">
        <v>183333.33</v>
      </c>
      <c r="J47" s="122" t="s">
        <v>146</v>
      </c>
      <c r="K47" s="179">
        <v>96666.66</v>
      </c>
    </row>
    <row r="48" spans="2:12" ht="38.25" x14ac:dyDescent="0.3">
      <c r="B48" s="165" t="s">
        <v>87</v>
      </c>
      <c r="C48" s="135">
        <v>5302425</v>
      </c>
      <c r="D48" s="66" t="s">
        <v>52</v>
      </c>
      <c r="E48" s="164">
        <v>2250000</v>
      </c>
      <c r="F48" s="46"/>
      <c r="G48" s="46"/>
      <c r="H48" s="178" t="s">
        <v>35</v>
      </c>
      <c r="I48" s="121">
        <v>220000</v>
      </c>
      <c r="J48" s="122" t="s">
        <v>147</v>
      </c>
      <c r="K48" s="179">
        <v>96666.66</v>
      </c>
    </row>
    <row r="49" spans="2:11" x14ac:dyDescent="0.3">
      <c r="B49" s="161" t="s">
        <v>88</v>
      </c>
      <c r="C49" s="50">
        <v>1969091</v>
      </c>
      <c r="D49" s="66" t="s">
        <v>53</v>
      </c>
      <c r="E49" s="164">
        <v>2250000</v>
      </c>
      <c r="F49" s="46"/>
      <c r="G49" s="46"/>
      <c r="H49" s="178" t="s">
        <v>37</v>
      </c>
      <c r="I49" s="121">
        <v>64166.67</v>
      </c>
      <c r="J49" s="122" t="s">
        <v>181</v>
      </c>
      <c r="K49" s="179">
        <v>96666.66</v>
      </c>
    </row>
    <row r="50" spans="2:11" x14ac:dyDescent="0.3">
      <c r="B50" s="159" t="s">
        <v>89</v>
      </c>
      <c r="C50" s="136">
        <v>4810595</v>
      </c>
      <c r="D50" s="66" t="s">
        <v>54</v>
      </c>
      <c r="E50" s="164">
        <v>2916667</v>
      </c>
      <c r="F50" s="46"/>
      <c r="G50" s="46"/>
      <c r="H50" s="178" t="s">
        <v>39</v>
      </c>
      <c r="I50" s="121">
        <v>1283333.33</v>
      </c>
      <c r="J50" s="122" t="s">
        <v>155</v>
      </c>
      <c r="K50" s="179">
        <v>72500</v>
      </c>
    </row>
    <row r="51" spans="2:11" ht="25.5" x14ac:dyDescent="0.3">
      <c r="B51" s="161" t="s">
        <v>95</v>
      </c>
      <c r="C51" s="50">
        <v>2916667</v>
      </c>
      <c r="D51" s="66" t="s">
        <v>55</v>
      </c>
      <c r="E51" s="164">
        <v>2083333</v>
      </c>
      <c r="F51" s="46"/>
      <c r="G51" s="46"/>
      <c r="H51" s="178" t="s">
        <v>41</v>
      </c>
      <c r="I51" s="121">
        <v>238333.33</v>
      </c>
      <c r="J51" s="122" t="s">
        <v>182</v>
      </c>
      <c r="K51" s="179">
        <v>145000</v>
      </c>
    </row>
    <row r="52" spans="2:11" ht="38.25" x14ac:dyDescent="0.3">
      <c r="B52" s="161" t="s">
        <v>96</v>
      </c>
      <c r="C52" s="50">
        <v>2500000</v>
      </c>
      <c r="D52" s="66" t="s">
        <v>156</v>
      </c>
      <c r="E52" s="164">
        <v>2166667</v>
      </c>
      <c r="F52" s="46"/>
      <c r="G52" s="46"/>
      <c r="H52" s="178" t="s">
        <v>43</v>
      </c>
      <c r="I52" s="123">
        <v>64166.67</v>
      </c>
      <c r="J52" s="122" t="s">
        <v>183</v>
      </c>
      <c r="K52" s="179">
        <v>123750</v>
      </c>
    </row>
    <row r="53" spans="2:11" x14ac:dyDescent="0.3">
      <c r="B53" s="161" t="s">
        <v>97</v>
      </c>
      <c r="C53" s="50">
        <v>10916667</v>
      </c>
      <c r="D53" s="66" t="s">
        <v>56</v>
      </c>
      <c r="E53" s="164">
        <v>2166667</v>
      </c>
      <c r="F53" s="46"/>
      <c r="G53" s="46"/>
      <c r="H53" s="178" t="s">
        <v>45</v>
      </c>
      <c r="I53" s="123">
        <v>55000</v>
      </c>
      <c r="J53" s="122" t="s">
        <v>184</v>
      </c>
      <c r="K53" s="179">
        <v>439999.99</v>
      </c>
    </row>
    <row r="54" spans="2:11" ht="25.5" x14ac:dyDescent="0.3">
      <c r="B54" s="161" t="s">
        <v>99</v>
      </c>
      <c r="C54" s="50">
        <v>2100000</v>
      </c>
      <c r="D54" s="66" t="s">
        <v>57</v>
      </c>
      <c r="E54" s="164">
        <v>2166667</v>
      </c>
      <c r="F54" s="46"/>
      <c r="G54" s="46"/>
      <c r="H54" s="178" t="s">
        <v>46</v>
      </c>
      <c r="I54" s="123">
        <v>64166.67</v>
      </c>
      <c r="J54" s="120" t="s">
        <v>185</v>
      </c>
      <c r="K54" s="179">
        <v>68749.990000000005</v>
      </c>
    </row>
    <row r="55" spans="2:11" ht="38.25" x14ac:dyDescent="0.3">
      <c r="B55" s="161" t="s">
        <v>100</v>
      </c>
      <c r="C55" s="50">
        <v>2100000</v>
      </c>
      <c r="D55" s="66" t="s">
        <v>58</v>
      </c>
      <c r="E55" s="164">
        <v>2166667</v>
      </c>
      <c r="F55" s="46"/>
      <c r="G55" s="46"/>
      <c r="H55" s="180" t="s">
        <v>47</v>
      </c>
      <c r="I55" s="123">
        <v>64166.67</v>
      </c>
      <c r="J55" s="122" t="s">
        <v>186</v>
      </c>
      <c r="K55" s="179">
        <v>178750.01</v>
      </c>
    </row>
    <row r="56" spans="2:11" ht="38.25" x14ac:dyDescent="0.3">
      <c r="B56" s="161" t="s">
        <v>101</v>
      </c>
      <c r="C56" s="50">
        <v>3150000</v>
      </c>
      <c r="D56" s="137" t="s">
        <v>94</v>
      </c>
      <c r="E56" s="164">
        <v>2083332</v>
      </c>
      <c r="F56" s="46"/>
      <c r="G56" s="46"/>
      <c r="H56" s="180" t="s">
        <v>48</v>
      </c>
      <c r="I56" s="123">
        <v>91666.67</v>
      </c>
      <c r="J56" s="122" t="s">
        <v>187</v>
      </c>
      <c r="K56" s="179">
        <v>178750.01</v>
      </c>
    </row>
    <row r="57" spans="2:11" ht="63.75" x14ac:dyDescent="0.3">
      <c r="B57" s="166" t="s">
        <v>76</v>
      </c>
      <c r="C57" s="138">
        <v>1977262</v>
      </c>
      <c r="D57" s="137" t="s">
        <v>59</v>
      </c>
      <c r="E57" s="164">
        <v>1250000</v>
      </c>
      <c r="F57" s="46"/>
      <c r="G57" s="46"/>
      <c r="H57" s="180" t="s">
        <v>49</v>
      </c>
      <c r="I57" s="123">
        <v>47666.67</v>
      </c>
      <c r="J57" s="122" t="s">
        <v>188</v>
      </c>
      <c r="K57" s="179">
        <v>189750</v>
      </c>
    </row>
    <row r="58" spans="2:11" ht="38.25" x14ac:dyDescent="0.3">
      <c r="B58" s="163" t="s">
        <v>77</v>
      </c>
      <c r="C58" s="138">
        <v>1977262</v>
      </c>
      <c r="D58" s="66" t="s">
        <v>60</v>
      </c>
      <c r="E58" s="167">
        <v>2500000</v>
      </c>
      <c r="F58" s="46"/>
      <c r="G58" s="46"/>
      <c r="H58" s="178" t="s">
        <v>72</v>
      </c>
      <c r="I58" s="121">
        <v>120000</v>
      </c>
      <c r="J58" s="122" t="s">
        <v>189</v>
      </c>
      <c r="K58" s="179">
        <v>123750</v>
      </c>
    </row>
    <row r="59" spans="2:11" x14ac:dyDescent="0.3">
      <c r="B59" s="163" t="s">
        <v>78</v>
      </c>
      <c r="C59" s="132">
        <v>2727262</v>
      </c>
      <c r="D59" s="137" t="s">
        <v>61</v>
      </c>
      <c r="E59" s="167">
        <v>2500000</v>
      </c>
      <c r="F59" s="46"/>
      <c r="G59" s="46"/>
      <c r="H59" s="181" t="s">
        <v>169</v>
      </c>
      <c r="I59" s="121">
        <v>137499.99</v>
      </c>
      <c r="J59" s="122" t="s">
        <v>190</v>
      </c>
      <c r="K59" s="179">
        <v>165000</v>
      </c>
    </row>
    <row r="60" spans="2:11" x14ac:dyDescent="0.3">
      <c r="B60" s="163" t="s">
        <v>79</v>
      </c>
      <c r="C60" s="138">
        <v>1977262</v>
      </c>
      <c r="D60" s="66" t="s">
        <v>65</v>
      </c>
      <c r="E60" s="164">
        <v>1135758</v>
      </c>
      <c r="F60" s="46"/>
      <c r="G60" s="46"/>
      <c r="H60" s="178" t="s">
        <v>170</v>
      </c>
      <c r="I60" s="121">
        <v>125000.01</v>
      </c>
      <c r="J60" s="122" t="s">
        <v>191</v>
      </c>
      <c r="K60" s="179">
        <v>165000</v>
      </c>
    </row>
    <row r="61" spans="2:11" x14ac:dyDescent="0.3">
      <c r="B61" s="163" t="s">
        <v>80</v>
      </c>
      <c r="C61" s="132">
        <v>2727262</v>
      </c>
      <c r="D61" s="66" t="s">
        <v>66</v>
      </c>
      <c r="E61" s="164">
        <v>2052425</v>
      </c>
      <c r="F61" s="46"/>
      <c r="G61" s="46"/>
      <c r="H61" s="181" t="s">
        <v>171</v>
      </c>
      <c r="I61" s="121">
        <v>150000</v>
      </c>
      <c r="J61" s="120" t="s">
        <v>99</v>
      </c>
      <c r="K61" s="179">
        <v>71500.009999999995</v>
      </c>
    </row>
    <row r="62" spans="2:11" x14ac:dyDescent="0.3">
      <c r="B62" s="163" t="s">
        <v>81</v>
      </c>
      <c r="C62" s="132">
        <v>1060595</v>
      </c>
      <c r="D62" s="66" t="s">
        <v>67</v>
      </c>
      <c r="E62" s="164">
        <v>4469091</v>
      </c>
      <c r="F62" s="46"/>
      <c r="G62" s="46"/>
      <c r="H62" s="181" t="s">
        <v>172</v>
      </c>
      <c r="I62" s="121">
        <v>174999.99</v>
      </c>
      <c r="J62" s="120" t="s">
        <v>100</v>
      </c>
      <c r="K62" s="179">
        <v>71500.009999999995</v>
      </c>
    </row>
    <row r="63" spans="2:11" ht="25.5" x14ac:dyDescent="0.3">
      <c r="B63" s="166" t="s">
        <v>91</v>
      </c>
      <c r="C63" s="132">
        <v>2333333</v>
      </c>
      <c r="D63" s="66" t="s">
        <v>68</v>
      </c>
      <c r="E63" s="164">
        <v>1969091</v>
      </c>
      <c r="F63" s="46"/>
      <c r="G63" s="46"/>
      <c r="H63" s="181" t="s">
        <v>28</v>
      </c>
      <c r="I63" s="121">
        <v>112500</v>
      </c>
      <c r="J63" s="120" t="s">
        <v>101</v>
      </c>
      <c r="K63" s="179">
        <v>109999.99</v>
      </c>
    </row>
    <row r="64" spans="2:11" x14ac:dyDescent="0.3">
      <c r="B64" s="163" t="s">
        <v>98</v>
      </c>
      <c r="C64" s="132">
        <v>2500000</v>
      </c>
      <c r="D64" s="66" t="s">
        <v>69</v>
      </c>
      <c r="E64" s="164">
        <v>2052425</v>
      </c>
      <c r="H64" s="181" t="s">
        <v>44</v>
      </c>
      <c r="I64" s="121">
        <v>112500</v>
      </c>
      <c r="J64" s="122" t="s">
        <v>175</v>
      </c>
      <c r="K64" s="179">
        <v>174999.99</v>
      </c>
    </row>
    <row r="65" spans="2:11" x14ac:dyDescent="0.3">
      <c r="B65" s="163" t="s">
        <v>92</v>
      </c>
      <c r="C65" s="132">
        <v>2500000</v>
      </c>
      <c r="D65" s="137" t="s">
        <v>70</v>
      </c>
      <c r="E65" s="167">
        <v>2802425</v>
      </c>
      <c r="H65" s="181" t="s">
        <v>173</v>
      </c>
      <c r="I65" s="121">
        <v>162500.01</v>
      </c>
      <c r="J65" s="122" t="s">
        <v>129</v>
      </c>
      <c r="K65" s="179">
        <v>120833.34</v>
      </c>
    </row>
    <row r="66" spans="2:11" x14ac:dyDescent="0.3">
      <c r="B66" s="163" t="s">
        <v>93</v>
      </c>
      <c r="C66" s="132">
        <v>2916667</v>
      </c>
      <c r="D66" s="137" t="s">
        <v>71</v>
      </c>
      <c r="E66" s="167">
        <v>1552425</v>
      </c>
      <c r="H66" s="181" t="s">
        <v>174</v>
      </c>
      <c r="I66" s="225">
        <v>92499.99</v>
      </c>
      <c r="J66" s="226" t="s">
        <v>176</v>
      </c>
      <c r="K66" s="227">
        <v>72500</v>
      </c>
    </row>
    <row r="67" spans="2:11" x14ac:dyDescent="0.3">
      <c r="B67" s="197"/>
      <c r="C67" s="222">
        <f>SUM(C40:C66)</f>
        <v>104638677</v>
      </c>
      <c r="D67" s="223"/>
      <c r="E67" s="230">
        <f>SUM(E40:E66)</f>
        <v>59883640</v>
      </c>
      <c r="H67" s="224"/>
      <c r="I67" s="222">
        <f>SUM(I41:I66)</f>
        <v>4296833.34</v>
      </c>
      <c r="J67" s="223"/>
      <c r="K67" s="230">
        <f>SUM(K41:K66)</f>
        <v>3574333.34</v>
      </c>
    </row>
    <row r="68" spans="2:11" ht="19.5" thickBot="1" x14ac:dyDescent="0.35">
      <c r="B68" s="202"/>
      <c r="C68" s="204"/>
      <c r="D68" s="204"/>
      <c r="E68" s="231"/>
      <c r="H68" s="197"/>
      <c r="I68" s="228"/>
      <c r="J68" s="228"/>
      <c r="K68" s="229"/>
    </row>
    <row r="69" spans="2:11" ht="19.5" thickBot="1" x14ac:dyDescent="0.35">
      <c r="B69" s="139" t="s">
        <v>167</v>
      </c>
      <c r="C69" s="140"/>
      <c r="D69" s="140"/>
      <c r="E69" s="141">
        <f>SUM(E67+C67)</f>
        <v>164522317</v>
      </c>
      <c r="H69" s="206" t="s">
        <v>207</v>
      </c>
      <c r="I69" s="195"/>
      <c r="J69" s="195"/>
      <c r="K69" s="207">
        <f>SUM(K67+I67)</f>
        <v>7871166.6799999997</v>
      </c>
    </row>
    <row r="70" spans="2:11" ht="19.5" thickBot="1" x14ac:dyDescent="0.35">
      <c r="H70" s="208" t="s">
        <v>208</v>
      </c>
      <c r="I70" s="209"/>
      <c r="J70" s="116"/>
      <c r="K70" s="210">
        <f>K69*1.2</f>
        <v>9445400.0159999989</v>
      </c>
    </row>
    <row r="71" spans="2:11" ht="37.5" customHeight="1" thickBot="1" x14ac:dyDescent="0.35"/>
    <row r="72" spans="2:11" ht="52.5" customHeight="1" thickBot="1" x14ac:dyDescent="0.35">
      <c r="B72" s="246" t="s">
        <v>211</v>
      </c>
      <c r="C72" s="247"/>
      <c r="D72" s="247"/>
      <c r="E72" s="248"/>
    </row>
    <row r="73" spans="2:11" ht="19.5" thickBot="1" x14ac:dyDescent="0.35">
      <c r="B73" s="243" t="s">
        <v>210</v>
      </c>
      <c r="C73" s="244"/>
      <c r="D73" s="244"/>
      <c r="E73" s="245"/>
    </row>
    <row r="74" spans="2:11" x14ac:dyDescent="0.3">
      <c r="B74" s="189" t="s">
        <v>151</v>
      </c>
      <c r="C74" s="190" t="s">
        <v>150</v>
      </c>
      <c r="D74" s="191" t="s">
        <v>151</v>
      </c>
      <c r="E74" s="192" t="s">
        <v>150</v>
      </c>
    </row>
    <row r="75" spans="2:11" x14ac:dyDescent="0.3">
      <c r="B75" s="182" t="s">
        <v>0</v>
      </c>
      <c r="C75" s="115">
        <v>128333.33</v>
      </c>
      <c r="D75" s="150" t="s">
        <v>157</v>
      </c>
      <c r="E75" s="162">
        <v>72500</v>
      </c>
    </row>
    <row r="76" spans="2:11" x14ac:dyDescent="0.3">
      <c r="B76" s="182" t="s">
        <v>1</v>
      </c>
      <c r="C76" s="115">
        <v>55000</v>
      </c>
      <c r="D76" s="150" t="s">
        <v>127</v>
      </c>
      <c r="E76" s="162">
        <v>72500</v>
      </c>
      <c r="F76" s="2"/>
      <c r="G76" s="2"/>
      <c r="H76" s="2"/>
      <c r="I76" s="2"/>
    </row>
    <row r="77" spans="2:11" x14ac:dyDescent="0.3">
      <c r="B77" s="166" t="s">
        <v>2</v>
      </c>
      <c r="C77" s="131">
        <v>128333.33</v>
      </c>
      <c r="D77" s="150" t="s">
        <v>128</v>
      </c>
      <c r="E77" s="162">
        <v>72500</v>
      </c>
      <c r="F77" s="2"/>
      <c r="G77" s="2"/>
      <c r="H77" s="2"/>
      <c r="I77" s="2"/>
    </row>
    <row r="78" spans="2:11" x14ac:dyDescent="0.3">
      <c r="B78" s="166" t="s">
        <v>3</v>
      </c>
      <c r="C78" s="131">
        <v>146666.67000000001</v>
      </c>
      <c r="D78" s="151" t="s">
        <v>197</v>
      </c>
      <c r="E78" s="162">
        <v>72500</v>
      </c>
      <c r="F78" s="2"/>
      <c r="G78" s="2"/>
      <c r="H78" s="2"/>
      <c r="I78" s="2"/>
    </row>
    <row r="79" spans="2:11" x14ac:dyDescent="0.3">
      <c r="B79" s="166" t="s">
        <v>4</v>
      </c>
      <c r="C79" s="131">
        <v>106666.66</v>
      </c>
      <c r="D79" s="151" t="s">
        <v>116</v>
      </c>
      <c r="E79" s="162">
        <v>58000</v>
      </c>
      <c r="F79" s="2"/>
      <c r="G79" s="2"/>
      <c r="H79" s="118"/>
      <c r="I79" s="119"/>
    </row>
    <row r="80" spans="2:11" x14ac:dyDescent="0.3">
      <c r="B80" s="166" t="s">
        <v>5</v>
      </c>
      <c r="C80" s="131">
        <v>133333.34</v>
      </c>
      <c r="D80" s="151" t="s">
        <v>117</v>
      </c>
      <c r="E80" s="162">
        <v>72500</v>
      </c>
      <c r="F80" s="2"/>
      <c r="G80" s="2"/>
      <c r="H80" s="2"/>
      <c r="I80" s="2"/>
    </row>
    <row r="81" spans="2:9" x14ac:dyDescent="0.3">
      <c r="B81" s="169" t="s">
        <v>6</v>
      </c>
      <c r="C81" s="131">
        <v>120000</v>
      </c>
      <c r="D81" s="151" t="s">
        <v>118</v>
      </c>
      <c r="E81" s="162">
        <v>72500</v>
      </c>
      <c r="F81" s="2"/>
      <c r="G81" s="2"/>
      <c r="H81" s="2"/>
      <c r="I81" s="2"/>
    </row>
    <row r="82" spans="2:9" x14ac:dyDescent="0.3">
      <c r="B82" s="166" t="s">
        <v>7</v>
      </c>
      <c r="C82" s="131">
        <v>133333.34</v>
      </c>
      <c r="D82" s="151" t="s">
        <v>119</v>
      </c>
      <c r="E82" s="162">
        <v>72500</v>
      </c>
      <c r="F82" s="2"/>
      <c r="G82" s="2"/>
      <c r="H82" s="2"/>
      <c r="I82" s="2"/>
    </row>
    <row r="83" spans="2:9" x14ac:dyDescent="0.3">
      <c r="B83" s="166" t="s">
        <v>8</v>
      </c>
      <c r="C83" s="131">
        <v>120000</v>
      </c>
      <c r="D83" s="152" t="s">
        <v>120</v>
      </c>
      <c r="E83" s="162">
        <v>72500</v>
      </c>
    </row>
    <row r="84" spans="2:9" x14ac:dyDescent="0.3">
      <c r="B84" s="166" t="s">
        <v>9</v>
      </c>
      <c r="C84" s="131">
        <v>106666.66</v>
      </c>
      <c r="D84" s="152" t="s">
        <v>121</v>
      </c>
      <c r="E84" s="162">
        <v>72500</v>
      </c>
    </row>
    <row r="85" spans="2:9" x14ac:dyDescent="0.3">
      <c r="B85" s="166" t="s">
        <v>10</v>
      </c>
      <c r="C85" s="131">
        <v>133333.34</v>
      </c>
      <c r="D85" s="153" t="s">
        <v>122</v>
      </c>
      <c r="E85" s="162">
        <v>72500</v>
      </c>
    </row>
    <row r="86" spans="2:9" x14ac:dyDescent="0.3">
      <c r="B86" s="166" t="s">
        <v>11</v>
      </c>
      <c r="C86" s="131">
        <v>133333.34</v>
      </c>
      <c r="D86" s="153" t="s">
        <v>123</v>
      </c>
      <c r="E86" s="162">
        <v>36250</v>
      </c>
    </row>
    <row r="87" spans="2:9" x14ac:dyDescent="0.3">
      <c r="B87" s="166" t="s">
        <v>12</v>
      </c>
      <c r="C87" s="131">
        <v>120000</v>
      </c>
      <c r="D87" s="150" t="s">
        <v>91</v>
      </c>
      <c r="E87" s="162">
        <v>67666.66</v>
      </c>
    </row>
    <row r="88" spans="2:9" x14ac:dyDescent="0.3">
      <c r="B88" s="166" t="s">
        <v>13</v>
      </c>
      <c r="C88" s="131">
        <v>133333.34</v>
      </c>
      <c r="D88" s="151" t="s">
        <v>98</v>
      </c>
      <c r="E88" s="162">
        <v>72500</v>
      </c>
    </row>
    <row r="89" spans="2:9" x14ac:dyDescent="0.3">
      <c r="B89" s="166" t="s">
        <v>14</v>
      </c>
      <c r="C89" s="131">
        <v>133333.34</v>
      </c>
      <c r="D89" s="151" t="s">
        <v>92</v>
      </c>
      <c r="E89" s="162">
        <v>72500</v>
      </c>
    </row>
    <row r="90" spans="2:9" x14ac:dyDescent="0.3">
      <c r="B90" s="166" t="s">
        <v>15</v>
      </c>
      <c r="C90" s="131">
        <v>133333.34</v>
      </c>
      <c r="D90" s="151" t="s">
        <v>93</v>
      </c>
      <c r="E90" s="162">
        <v>84583.34</v>
      </c>
    </row>
    <row r="91" spans="2:9" x14ac:dyDescent="0.3">
      <c r="B91" s="166" t="s">
        <v>16</v>
      </c>
      <c r="C91" s="148">
        <v>109333.34</v>
      </c>
      <c r="D91" s="151" t="s">
        <v>198</v>
      </c>
      <c r="E91" s="162">
        <v>62833.34</v>
      </c>
    </row>
    <row r="92" spans="2:9" x14ac:dyDescent="0.3">
      <c r="B92" s="166" t="s">
        <v>17</v>
      </c>
      <c r="C92" s="148">
        <v>66666.66</v>
      </c>
      <c r="D92" s="151" t="s">
        <v>199</v>
      </c>
      <c r="E92" s="162">
        <v>62833.34</v>
      </c>
    </row>
    <row r="93" spans="2:9" x14ac:dyDescent="0.3">
      <c r="B93" s="171" t="s">
        <v>18</v>
      </c>
      <c r="C93" s="131">
        <v>133333.34</v>
      </c>
      <c r="D93" s="151" t="s">
        <v>84</v>
      </c>
      <c r="E93" s="162">
        <v>72500</v>
      </c>
    </row>
    <row r="94" spans="2:9" x14ac:dyDescent="0.3">
      <c r="B94" s="171" t="s">
        <v>19</v>
      </c>
      <c r="C94" s="131">
        <v>133333.34</v>
      </c>
      <c r="D94" s="151" t="s">
        <v>200</v>
      </c>
      <c r="E94" s="162">
        <v>84583.34</v>
      </c>
    </row>
    <row r="95" spans="2:9" x14ac:dyDescent="0.3">
      <c r="B95" s="178" t="s">
        <v>156</v>
      </c>
      <c r="C95" s="131">
        <v>65000.01</v>
      </c>
      <c r="D95" s="151" t="s">
        <v>201</v>
      </c>
      <c r="E95" s="162">
        <v>62833.34</v>
      </c>
    </row>
    <row r="96" spans="2:9" x14ac:dyDescent="0.3">
      <c r="B96" s="178" t="s">
        <v>56</v>
      </c>
      <c r="C96" s="131">
        <v>65000.01</v>
      </c>
      <c r="D96" s="120" t="s">
        <v>65</v>
      </c>
      <c r="E96" s="162">
        <v>41250</v>
      </c>
    </row>
    <row r="97" spans="2:5" x14ac:dyDescent="0.3">
      <c r="B97" s="178" t="s">
        <v>57</v>
      </c>
      <c r="C97" s="131">
        <v>65000.01</v>
      </c>
      <c r="D97" s="120" t="s">
        <v>66</v>
      </c>
      <c r="E97" s="162">
        <v>71500.009999999995</v>
      </c>
    </row>
    <row r="98" spans="2:5" x14ac:dyDescent="0.3">
      <c r="B98" s="178" t="s">
        <v>58</v>
      </c>
      <c r="C98" s="131">
        <v>65000.01</v>
      </c>
      <c r="D98" s="120" t="s">
        <v>67</v>
      </c>
      <c r="E98" s="162">
        <v>151249.99</v>
      </c>
    </row>
    <row r="99" spans="2:5" x14ac:dyDescent="0.3">
      <c r="B99" s="180" t="s">
        <v>94</v>
      </c>
      <c r="C99" s="131">
        <v>62499.99</v>
      </c>
      <c r="D99" s="120" t="s">
        <v>68</v>
      </c>
      <c r="E99" s="162">
        <v>68749.990000000005</v>
      </c>
    </row>
    <row r="100" spans="2:5" x14ac:dyDescent="0.3">
      <c r="B100" s="180" t="s">
        <v>59</v>
      </c>
      <c r="C100" s="131">
        <v>37500</v>
      </c>
      <c r="D100" s="120" t="s">
        <v>69</v>
      </c>
      <c r="E100" s="162">
        <v>71500.009999999995</v>
      </c>
    </row>
    <row r="101" spans="2:5" x14ac:dyDescent="0.3">
      <c r="B101" s="178" t="s">
        <v>60</v>
      </c>
      <c r="C101" s="131">
        <v>75000</v>
      </c>
      <c r="D101" s="124" t="s">
        <v>70</v>
      </c>
      <c r="E101" s="162">
        <v>96250.01</v>
      </c>
    </row>
    <row r="102" spans="2:5" x14ac:dyDescent="0.3">
      <c r="B102" s="180" t="s">
        <v>61</v>
      </c>
      <c r="C102" s="131">
        <v>75000</v>
      </c>
      <c r="D102" s="124" t="s">
        <v>71</v>
      </c>
      <c r="E102" s="162">
        <v>55000.01</v>
      </c>
    </row>
    <row r="103" spans="2:5" x14ac:dyDescent="0.3">
      <c r="B103" s="181" t="s">
        <v>104</v>
      </c>
      <c r="C103" s="131">
        <v>37500</v>
      </c>
      <c r="D103" s="120" t="s">
        <v>132</v>
      </c>
      <c r="E103" s="162">
        <v>96250.01</v>
      </c>
    </row>
    <row r="104" spans="2:5" x14ac:dyDescent="0.3">
      <c r="B104" s="181" t="s">
        <v>105</v>
      </c>
      <c r="C104" s="131">
        <v>87500.01</v>
      </c>
      <c r="D104" s="120" t="s">
        <v>133</v>
      </c>
      <c r="E104" s="162">
        <v>82500</v>
      </c>
    </row>
    <row r="105" spans="2:5" x14ac:dyDescent="0.3">
      <c r="B105" s="181" t="s">
        <v>106</v>
      </c>
      <c r="C105" s="131">
        <v>87500.01</v>
      </c>
      <c r="D105" s="120" t="s">
        <v>134</v>
      </c>
      <c r="E105" s="162">
        <v>71500.009999999995</v>
      </c>
    </row>
    <row r="106" spans="2:5" x14ac:dyDescent="0.3">
      <c r="B106" s="181" t="s">
        <v>107</v>
      </c>
      <c r="C106" s="131">
        <v>65000.01</v>
      </c>
      <c r="D106" s="120" t="s">
        <v>135</v>
      </c>
      <c r="E106" s="162">
        <v>71500.009999999995</v>
      </c>
    </row>
    <row r="107" spans="2:5" x14ac:dyDescent="0.3">
      <c r="B107" s="178" t="s">
        <v>22</v>
      </c>
      <c r="C107" s="131">
        <v>87500.01</v>
      </c>
      <c r="D107" s="122" t="s">
        <v>202</v>
      </c>
      <c r="E107" s="162">
        <v>71500.009999999995</v>
      </c>
    </row>
    <row r="108" spans="2:5" x14ac:dyDescent="0.3">
      <c r="B108" s="178" t="s">
        <v>24</v>
      </c>
      <c r="C108" s="131">
        <v>87500.01</v>
      </c>
      <c r="D108" s="122" t="s">
        <v>203</v>
      </c>
      <c r="E108" s="162">
        <v>109999.99</v>
      </c>
    </row>
    <row r="109" spans="2:5" x14ac:dyDescent="0.3">
      <c r="B109" s="178" t="s">
        <v>26</v>
      </c>
      <c r="C109" s="131">
        <v>75000</v>
      </c>
      <c r="D109" s="122" t="s">
        <v>204</v>
      </c>
      <c r="E109" s="162">
        <v>71500.009999999995</v>
      </c>
    </row>
    <row r="110" spans="2:5" x14ac:dyDescent="0.3">
      <c r="B110" s="178" t="s">
        <v>30</v>
      </c>
      <c r="C110" s="131">
        <v>75000</v>
      </c>
      <c r="D110" s="122" t="s">
        <v>205</v>
      </c>
      <c r="E110" s="162">
        <v>123750</v>
      </c>
    </row>
    <row r="111" spans="2:5" x14ac:dyDescent="0.3">
      <c r="B111" s="178" t="s">
        <v>32</v>
      </c>
      <c r="C111" s="131">
        <v>75000</v>
      </c>
      <c r="D111" s="122" t="s">
        <v>206</v>
      </c>
      <c r="E111" s="162">
        <v>55000.01</v>
      </c>
    </row>
    <row r="112" spans="2:5" x14ac:dyDescent="0.3">
      <c r="B112" s="178" t="s">
        <v>34</v>
      </c>
      <c r="C112" s="131">
        <v>87500.01</v>
      </c>
      <c r="D112" s="120" t="s">
        <v>76</v>
      </c>
      <c r="E112" s="162">
        <v>71500.009999999995</v>
      </c>
    </row>
    <row r="113" spans="2:5" x14ac:dyDescent="0.3">
      <c r="B113" s="178" t="s">
        <v>36</v>
      </c>
      <c r="C113" s="131">
        <v>87500.01</v>
      </c>
      <c r="D113" s="122" t="s">
        <v>77</v>
      </c>
      <c r="E113" s="162">
        <v>71500.009999999995</v>
      </c>
    </row>
    <row r="114" spans="2:5" x14ac:dyDescent="0.3">
      <c r="B114" s="178" t="s">
        <v>38</v>
      </c>
      <c r="C114" s="131">
        <v>65000.01</v>
      </c>
      <c r="D114" s="122" t="s">
        <v>78</v>
      </c>
      <c r="E114" s="162">
        <v>96250.01</v>
      </c>
    </row>
    <row r="115" spans="2:5" x14ac:dyDescent="0.3">
      <c r="B115" s="178" t="s">
        <v>40</v>
      </c>
      <c r="C115" s="131">
        <v>87500.01</v>
      </c>
      <c r="D115" s="122" t="s">
        <v>79</v>
      </c>
      <c r="E115" s="162">
        <v>71500.009999999995</v>
      </c>
    </row>
    <row r="116" spans="2:5" x14ac:dyDescent="0.3">
      <c r="B116" s="180" t="s">
        <v>42</v>
      </c>
      <c r="C116" s="131">
        <v>87500.01</v>
      </c>
      <c r="D116" s="122" t="s">
        <v>80</v>
      </c>
      <c r="E116" s="162">
        <v>96250.01</v>
      </c>
    </row>
    <row r="117" spans="2:5" x14ac:dyDescent="0.3">
      <c r="B117" s="178" t="s">
        <v>50</v>
      </c>
      <c r="C117" s="131">
        <v>67500</v>
      </c>
      <c r="D117" s="122" t="s">
        <v>81</v>
      </c>
      <c r="E117" s="162">
        <v>41250</v>
      </c>
    </row>
    <row r="118" spans="2:5" x14ac:dyDescent="0.3">
      <c r="B118" s="178" t="s">
        <v>51</v>
      </c>
      <c r="C118" s="131">
        <v>37500</v>
      </c>
      <c r="D118" s="120" t="s">
        <v>140</v>
      </c>
      <c r="E118" s="162">
        <v>68749.990000000005</v>
      </c>
    </row>
    <row r="119" spans="2:5" x14ac:dyDescent="0.3">
      <c r="B119" s="178" t="s">
        <v>52</v>
      </c>
      <c r="C119" s="131">
        <v>67500</v>
      </c>
      <c r="D119" s="120" t="s">
        <v>141</v>
      </c>
      <c r="E119" s="162">
        <v>27499.99</v>
      </c>
    </row>
    <row r="120" spans="2:5" x14ac:dyDescent="0.3">
      <c r="B120" s="178" t="s">
        <v>53</v>
      </c>
      <c r="C120" s="131">
        <v>67500</v>
      </c>
      <c r="D120" s="124" t="s">
        <v>142</v>
      </c>
      <c r="E120" s="162">
        <v>82500.009999999995</v>
      </c>
    </row>
    <row r="121" spans="2:5" x14ac:dyDescent="0.3">
      <c r="B121" s="178" t="s">
        <v>54</v>
      </c>
      <c r="C121" s="131">
        <v>87500.01</v>
      </c>
      <c r="D121" s="122" t="s">
        <v>193</v>
      </c>
      <c r="E121" s="162">
        <v>87500.01</v>
      </c>
    </row>
    <row r="122" spans="2:5" x14ac:dyDescent="0.3">
      <c r="B122" s="178" t="s">
        <v>55</v>
      </c>
      <c r="C122" s="131">
        <v>62499.99</v>
      </c>
      <c r="D122" s="124" t="s">
        <v>194</v>
      </c>
      <c r="E122" s="162">
        <v>65000.01</v>
      </c>
    </row>
    <row r="123" spans="2:5" x14ac:dyDescent="0.3">
      <c r="B123" s="181" t="s">
        <v>192</v>
      </c>
      <c r="C123" s="131">
        <v>65000.01</v>
      </c>
      <c r="D123" s="124" t="s">
        <v>195</v>
      </c>
      <c r="E123" s="162">
        <v>65000.01</v>
      </c>
    </row>
    <row r="124" spans="2:5" x14ac:dyDescent="0.3">
      <c r="B124" s="200"/>
      <c r="C124" s="193"/>
      <c r="D124" s="124" t="s">
        <v>196</v>
      </c>
      <c r="E124" s="162">
        <v>75000</v>
      </c>
    </row>
    <row r="125" spans="2:5" x14ac:dyDescent="0.3">
      <c r="B125" s="200"/>
      <c r="C125" s="194">
        <f>SUM(C75:C124)</f>
        <v>4465166.8499999968</v>
      </c>
      <c r="D125" s="193"/>
      <c r="E125" s="201">
        <f>SUM(E75:E124)</f>
        <v>3690583.4999999977</v>
      </c>
    </row>
    <row r="126" spans="2:5" ht="19.5" thickBot="1" x14ac:dyDescent="0.35">
      <c r="B126" s="211"/>
      <c r="C126" s="195" t="s">
        <v>207</v>
      </c>
      <c r="D126" s="195"/>
      <c r="E126" s="212">
        <f>SUM(E125+C125)</f>
        <v>8155750.349999994</v>
      </c>
    </row>
    <row r="127" spans="2:5" ht="19.5" thickBot="1" x14ac:dyDescent="0.35">
      <c r="B127" s="156" t="s">
        <v>208</v>
      </c>
      <c r="C127" s="116"/>
      <c r="D127" s="157"/>
      <c r="E127" s="158">
        <f>E126*1.2</f>
        <v>9786900.4199999925</v>
      </c>
    </row>
    <row r="149" spans="2:3" x14ac:dyDescent="0.3">
      <c r="B149" s="155"/>
      <c r="C149" s="154"/>
    </row>
  </sheetData>
  <mergeCells count="11">
    <mergeCell ref="B73:E73"/>
    <mergeCell ref="B72:E72"/>
    <mergeCell ref="H2:K2"/>
    <mergeCell ref="B2:E2"/>
    <mergeCell ref="B36:E37"/>
    <mergeCell ref="C33:D33"/>
    <mergeCell ref="B38:E38"/>
    <mergeCell ref="H3:K3"/>
    <mergeCell ref="B3:E3"/>
    <mergeCell ref="H39:K39"/>
    <mergeCell ref="H37:K38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rowBreaks count="3" manualBreakCount="3">
    <brk id="35" max="13" man="1"/>
    <brk id="71" max="13" man="1"/>
    <brk id="127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42"/>
  <sheetViews>
    <sheetView zoomScale="84" zoomScaleNormal="84" workbookViewId="0">
      <pane ySplit="1" topLeftCell="A32" activePane="bottomLeft" state="frozen"/>
      <selection activeCell="B17" activeCellId="14" sqref="A3 A29 D24 A24:XFD24 A21 A22 A23 A26 D27 A25:XFD25 A25 A27 A28 B25 B17"/>
      <selection pane="bottomLeft" activeCell="B6" sqref="B6:C39"/>
    </sheetView>
  </sheetViews>
  <sheetFormatPr defaultRowHeight="18.75" x14ac:dyDescent="0.3"/>
  <cols>
    <col min="3" max="3" width="14.8984375" bestFit="1" customWidth="1"/>
  </cols>
  <sheetData>
    <row r="1" spans="2:3" x14ac:dyDescent="0.3">
      <c r="B1" s="278" t="s">
        <v>158</v>
      </c>
      <c r="C1" s="278"/>
    </row>
    <row r="2" spans="2:3" ht="44.25" customHeight="1" x14ac:dyDescent="0.3">
      <c r="B2" s="277" t="s">
        <v>159</v>
      </c>
      <c r="C2" s="277"/>
    </row>
    <row r="4" spans="2:3" x14ac:dyDescent="0.3">
      <c r="B4" s="21"/>
      <c r="C4" s="21"/>
    </row>
    <row r="6" spans="2:3" ht="48" customHeight="1" x14ac:dyDescent="0.3">
      <c r="B6" s="24" t="s">
        <v>151</v>
      </c>
      <c r="C6" s="24" t="s">
        <v>150</v>
      </c>
    </row>
    <row r="7" spans="2:3" x14ac:dyDescent="0.3">
      <c r="B7" s="45" t="s">
        <v>20</v>
      </c>
      <c r="C7" s="47">
        <v>5833333</v>
      </c>
    </row>
    <row r="8" spans="2:3" x14ac:dyDescent="0.3">
      <c r="B8" s="45" t="s">
        <v>22</v>
      </c>
      <c r="C8" s="49">
        <v>2916666</v>
      </c>
    </row>
    <row r="9" spans="2:3" ht="30.75" x14ac:dyDescent="0.3">
      <c r="B9" s="45" t="s">
        <v>24</v>
      </c>
      <c r="C9" s="49">
        <v>2916666</v>
      </c>
    </row>
    <row r="10" spans="2:3" x14ac:dyDescent="0.3">
      <c r="B10" s="45" t="s">
        <v>26</v>
      </c>
      <c r="C10" s="49">
        <v>2500000</v>
      </c>
    </row>
    <row r="11" spans="2:3" x14ac:dyDescent="0.3">
      <c r="B11" s="45" t="s">
        <v>28</v>
      </c>
      <c r="C11" s="49">
        <v>3750000</v>
      </c>
    </row>
    <row r="12" spans="2:3" ht="30.75" x14ac:dyDescent="0.3">
      <c r="B12" s="45" t="s">
        <v>30</v>
      </c>
      <c r="C12" s="49">
        <v>2500000</v>
      </c>
    </row>
    <row r="13" spans="2:3" x14ac:dyDescent="0.3">
      <c r="B13" s="45" t="s">
        <v>32</v>
      </c>
      <c r="C13" s="49">
        <v>2500000</v>
      </c>
    </row>
    <row r="14" spans="2:3" ht="30.75" x14ac:dyDescent="0.3">
      <c r="B14" s="45" t="s">
        <v>34</v>
      </c>
      <c r="C14" s="49">
        <v>2916667</v>
      </c>
    </row>
    <row r="15" spans="2:3" x14ac:dyDescent="0.3">
      <c r="B15" s="45" t="s">
        <v>36</v>
      </c>
      <c r="C15" s="49">
        <v>2916667</v>
      </c>
    </row>
    <row r="16" spans="2:3" x14ac:dyDescent="0.3">
      <c r="B16" s="45" t="s">
        <v>38</v>
      </c>
      <c r="C16" s="49">
        <v>2166667</v>
      </c>
    </row>
    <row r="17" spans="2:3" x14ac:dyDescent="0.3">
      <c r="B17" s="45" t="s">
        <v>40</v>
      </c>
      <c r="C17" s="49">
        <v>2916667</v>
      </c>
    </row>
    <row r="18" spans="2:3" x14ac:dyDescent="0.3">
      <c r="B18" s="48" t="s">
        <v>42</v>
      </c>
      <c r="C18" s="51">
        <v>2916667</v>
      </c>
    </row>
    <row r="19" spans="2:3" ht="30.75" x14ac:dyDescent="0.3">
      <c r="B19" s="48" t="s">
        <v>44</v>
      </c>
      <c r="C19" s="51">
        <v>3750000</v>
      </c>
    </row>
    <row r="20" spans="2:3" ht="30.75" x14ac:dyDescent="0.3">
      <c r="B20" s="52" t="s">
        <v>153</v>
      </c>
      <c r="C20" s="51"/>
    </row>
    <row r="21" spans="2:3" s="64" customFormat="1" ht="45" x14ac:dyDescent="0.3">
      <c r="B21" s="74" t="s">
        <v>21</v>
      </c>
      <c r="C21" s="49">
        <v>2500000</v>
      </c>
    </row>
    <row r="22" spans="2:3" ht="30.75" x14ac:dyDescent="0.3">
      <c r="B22" s="45" t="s">
        <v>23</v>
      </c>
      <c r="C22" s="49">
        <v>16666667</v>
      </c>
    </row>
    <row r="23" spans="2:3" ht="60.75" x14ac:dyDescent="0.3">
      <c r="B23" s="53" t="s">
        <v>25</v>
      </c>
      <c r="C23" s="49">
        <v>5000000</v>
      </c>
    </row>
    <row r="24" spans="2:3" ht="45.75" x14ac:dyDescent="0.3">
      <c r="B24" s="45" t="s">
        <v>27</v>
      </c>
      <c r="C24" s="49">
        <v>1666667</v>
      </c>
    </row>
    <row r="25" spans="2:3" ht="45.75" x14ac:dyDescent="0.3">
      <c r="B25" s="45" t="s">
        <v>29</v>
      </c>
      <c r="C25" s="49">
        <v>4166667</v>
      </c>
    </row>
    <row r="26" spans="2:3" s="64" customFormat="1" ht="45" x14ac:dyDescent="0.3">
      <c r="B26" s="74" t="s">
        <v>31</v>
      </c>
      <c r="C26" s="49">
        <v>3333333</v>
      </c>
    </row>
    <row r="27" spans="2:3" s="64" customFormat="1" ht="45" x14ac:dyDescent="0.3">
      <c r="B27" s="74" t="s">
        <v>33</v>
      </c>
      <c r="C27" s="49">
        <v>8333333</v>
      </c>
    </row>
    <row r="28" spans="2:3" s="64" customFormat="1" ht="105" x14ac:dyDescent="0.3">
      <c r="B28" s="74" t="s">
        <v>35</v>
      </c>
      <c r="C28" s="49">
        <v>10000000</v>
      </c>
    </row>
    <row r="29" spans="2:3" x14ac:dyDescent="0.3">
      <c r="B29" s="45" t="s">
        <v>37</v>
      </c>
      <c r="C29" s="49">
        <v>2916667</v>
      </c>
    </row>
    <row r="30" spans="2:3" s="64" customFormat="1" ht="45" x14ac:dyDescent="0.3">
      <c r="B30" s="74" t="s">
        <v>39</v>
      </c>
      <c r="C30" s="49">
        <v>58333333</v>
      </c>
    </row>
    <row r="31" spans="2:3" s="1" customFormat="1" ht="75.75" x14ac:dyDescent="0.3">
      <c r="B31" s="45" t="s">
        <v>41</v>
      </c>
      <c r="C31" s="75">
        <v>10833333</v>
      </c>
    </row>
    <row r="32" spans="2:3" s="46" customFormat="1" ht="90" x14ac:dyDescent="0.3">
      <c r="B32" s="98" t="s">
        <v>43</v>
      </c>
      <c r="C32" s="50">
        <v>2916667</v>
      </c>
    </row>
    <row r="33" spans="2:3" s="64" customFormat="1" ht="45" x14ac:dyDescent="0.3">
      <c r="B33" s="74" t="s">
        <v>45</v>
      </c>
      <c r="C33" s="49">
        <v>2500000</v>
      </c>
    </row>
    <row r="34" spans="2:3" ht="45.75" x14ac:dyDescent="0.3">
      <c r="B34" s="45" t="s">
        <v>46</v>
      </c>
      <c r="C34" s="49">
        <v>2916667</v>
      </c>
    </row>
    <row r="35" spans="2:3" s="64" customFormat="1" ht="75" x14ac:dyDescent="0.3">
      <c r="B35" s="76" t="s">
        <v>47</v>
      </c>
      <c r="C35" s="49">
        <v>2916667</v>
      </c>
    </row>
    <row r="36" spans="2:3" s="64" customFormat="1" ht="75" x14ac:dyDescent="0.3">
      <c r="B36" s="76" t="s">
        <v>48</v>
      </c>
      <c r="C36" s="49">
        <v>4166667</v>
      </c>
    </row>
    <row r="37" spans="2:3" s="64" customFormat="1" ht="120" x14ac:dyDescent="0.3">
      <c r="B37" s="76" t="s">
        <v>49</v>
      </c>
      <c r="C37" s="49">
        <v>2166667</v>
      </c>
    </row>
    <row r="38" spans="2:3" ht="30.75" x14ac:dyDescent="0.3">
      <c r="B38" s="52" t="s">
        <v>152</v>
      </c>
      <c r="C38" s="54"/>
    </row>
    <row r="39" spans="2:3" ht="75" x14ac:dyDescent="0.3">
      <c r="B39" s="55" t="s">
        <v>72</v>
      </c>
      <c r="C39" s="56">
        <v>3750000</v>
      </c>
    </row>
    <row r="40" spans="2:3" ht="30" x14ac:dyDescent="0.3">
      <c r="B40" s="57" t="s">
        <v>154</v>
      </c>
      <c r="C40" s="56"/>
    </row>
    <row r="41" spans="2:3" x14ac:dyDescent="0.3">
      <c r="B41" s="13"/>
      <c r="C41" s="4"/>
    </row>
    <row r="42" spans="2:3" x14ac:dyDescent="0.3">
      <c r="B42" s="61"/>
      <c r="C42" s="71"/>
    </row>
  </sheetData>
  <mergeCells count="2">
    <mergeCell ref="B2:C2"/>
    <mergeCell ref="B1:C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rowBreaks count="1" manualBreakCount="1">
    <brk id="3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6"/>
  <sheetViews>
    <sheetView zoomScale="77" zoomScaleNormal="77" workbookViewId="0">
      <selection activeCell="A9" sqref="A9:B34"/>
    </sheetView>
  </sheetViews>
  <sheetFormatPr defaultRowHeight="18.75" x14ac:dyDescent="0.3"/>
  <cols>
    <col min="1" max="1" width="11" style="3" customWidth="1"/>
    <col min="2" max="2" width="15.3984375" style="13" customWidth="1"/>
  </cols>
  <sheetData>
    <row r="2" spans="1:2" x14ac:dyDescent="0.3">
      <c r="B2" s="112" t="s">
        <v>160</v>
      </c>
    </row>
    <row r="3" spans="1:2" s="277" customFormat="1" ht="27.75" customHeight="1" x14ac:dyDescent="0.3"/>
    <row r="4" spans="1:2" ht="45.75" customHeight="1" x14ac:dyDescent="0.3">
      <c r="B4" s="111" t="s">
        <v>159</v>
      </c>
    </row>
    <row r="5" spans="1:2" ht="36.75" customHeight="1" x14ac:dyDescent="0.3">
      <c r="B5" s="21"/>
    </row>
    <row r="6" spans="1:2" x14ac:dyDescent="0.3">
      <c r="B6" s="31"/>
    </row>
    <row r="7" spans="1:2" x14ac:dyDescent="0.3">
      <c r="B7" s="27"/>
    </row>
    <row r="8" spans="1:2" ht="19.5" thickBot="1" x14ac:dyDescent="0.35">
      <c r="B8" s="28"/>
    </row>
    <row r="9" spans="1:2" s="79" customFormat="1" ht="30.75" thickBot="1" x14ac:dyDescent="0.3">
      <c r="A9" s="77" t="s">
        <v>115</v>
      </c>
      <c r="B9" s="78" t="s">
        <v>108</v>
      </c>
    </row>
    <row r="10" spans="1:2" ht="30.75" x14ac:dyDescent="0.3">
      <c r="A10" s="80" t="s">
        <v>102</v>
      </c>
      <c r="B10" s="81">
        <v>4150000</v>
      </c>
    </row>
    <row r="11" spans="1:2" x14ac:dyDescent="0.3">
      <c r="A11" s="45" t="s">
        <v>103</v>
      </c>
      <c r="B11" s="47">
        <v>5000000</v>
      </c>
    </row>
    <row r="12" spans="1:2" x14ac:dyDescent="0.3">
      <c r="A12" s="82" t="s">
        <v>110</v>
      </c>
      <c r="B12" s="103">
        <f>SUM(B10:B11)</f>
        <v>9150000</v>
      </c>
    </row>
    <row r="13" spans="1:2" x14ac:dyDescent="0.3">
      <c r="A13" s="53" t="s">
        <v>109</v>
      </c>
      <c r="B13" s="83">
        <v>7850000</v>
      </c>
    </row>
    <row r="14" spans="1:2" x14ac:dyDescent="0.3">
      <c r="A14" s="7" t="s">
        <v>155</v>
      </c>
      <c r="B14" s="8">
        <v>2500000</v>
      </c>
    </row>
    <row r="15" spans="1:2" x14ac:dyDescent="0.3">
      <c r="A15" s="84" t="s">
        <v>111</v>
      </c>
      <c r="B15" s="104">
        <f>SUM(B13:B14)</f>
        <v>10350000</v>
      </c>
    </row>
    <row r="16" spans="1:2" x14ac:dyDescent="0.3">
      <c r="A16" s="45" t="s">
        <v>86</v>
      </c>
      <c r="B16" s="85">
        <v>5391478</v>
      </c>
    </row>
    <row r="17" spans="1:2" x14ac:dyDescent="0.3">
      <c r="A17" s="86" t="s">
        <v>73</v>
      </c>
      <c r="B17" s="102">
        <f>SUM(B16)</f>
        <v>5391478</v>
      </c>
    </row>
    <row r="18" spans="1:2" x14ac:dyDescent="0.3">
      <c r="A18" s="48" t="s">
        <v>62</v>
      </c>
      <c r="B18" s="87">
        <v>4430000</v>
      </c>
    </row>
    <row r="19" spans="1:2" x14ac:dyDescent="0.3">
      <c r="A19" s="52" t="s">
        <v>113</v>
      </c>
      <c r="B19" s="101">
        <f>SUM(B18)</f>
        <v>4430000</v>
      </c>
    </row>
    <row r="20" spans="1:2" x14ac:dyDescent="0.3">
      <c r="A20" s="45" t="s">
        <v>63</v>
      </c>
      <c r="B20" s="47">
        <v>3635758</v>
      </c>
    </row>
    <row r="21" spans="1:2" x14ac:dyDescent="0.3">
      <c r="A21" s="45" t="s">
        <v>64</v>
      </c>
      <c r="B21" s="47">
        <v>13219091</v>
      </c>
    </row>
    <row r="22" spans="1:2" x14ac:dyDescent="0.3">
      <c r="A22" s="48" t="s">
        <v>87</v>
      </c>
      <c r="B22" s="88">
        <v>5302425</v>
      </c>
    </row>
    <row r="23" spans="1:2" ht="30.75" x14ac:dyDescent="0.3">
      <c r="A23" s="45" t="s">
        <v>88</v>
      </c>
      <c r="B23" s="47">
        <v>1969091</v>
      </c>
    </row>
    <row r="24" spans="1:2" x14ac:dyDescent="0.3">
      <c r="A24" s="82" t="s">
        <v>163</v>
      </c>
      <c r="B24" s="99">
        <f>SUM(B20:B23)</f>
        <v>24126365</v>
      </c>
    </row>
    <row r="25" spans="1:2" x14ac:dyDescent="0.3">
      <c r="A25" s="80" t="s">
        <v>89</v>
      </c>
      <c r="B25" s="89">
        <v>4810595</v>
      </c>
    </row>
    <row r="26" spans="1:2" x14ac:dyDescent="0.3">
      <c r="A26" s="82" t="s">
        <v>82</v>
      </c>
      <c r="B26" s="99">
        <f>SUM(B25)</f>
        <v>4810595</v>
      </c>
    </row>
    <row r="27" spans="1:2" x14ac:dyDescent="0.3">
      <c r="A27" s="45" t="s">
        <v>95</v>
      </c>
      <c r="B27" s="47">
        <v>2916667</v>
      </c>
    </row>
    <row r="28" spans="1:2" ht="45" x14ac:dyDescent="0.3">
      <c r="A28" s="90" t="s">
        <v>96</v>
      </c>
      <c r="B28" s="47">
        <v>2500000</v>
      </c>
    </row>
    <row r="29" spans="1:2" x14ac:dyDescent="0.3">
      <c r="A29" s="45" t="s">
        <v>97</v>
      </c>
      <c r="B29" s="47">
        <v>10916667</v>
      </c>
    </row>
    <row r="30" spans="1:2" x14ac:dyDescent="0.3">
      <c r="A30" s="86" t="s">
        <v>90</v>
      </c>
      <c r="B30" s="100">
        <f>SUM(B27:B29)</f>
        <v>16333334</v>
      </c>
    </row>
    <row r="31" spans="1:2" x14ac:dyDescent="0.3">
      <c r="A31" s="45" t="s">
        <v>99</v>
      </c>
      <c r="B31" s="47">
        <v>2100000</v>
      </c>
    </row>
    <row r="32" spans="1:2" x14ac:dyDescent="0.3">
      <c r="A32" s="45" t="s">
        <v>100</v>
      </c>
      <c r="B32" s="47">
        <v>2100000</v>
      </c>
    </row>
    <row r="33" spans="1:2" ht="30.75" x14ac:dyDescent="0.3">
      <c r="A33" s="45" t="s">
        <v>101</v>
      </c>
      <c r="B33" s="47">
        <v>3150000</v>
      </c>
    </row>
    <row r="34" spans="1:2" x14ac:dyDescent="0.3">
      <c r="A34" s="82" t="s">
        <v>114</v>
      </c>
      <c r="B34" s="99">
        <f>SUM(B31:B33)</f>
        <v>7350000</v>
      </c>
    </row>
    <row r="35" spans="1:2" x14ac:dyDescent="0.3">
      <c r="A35" s="91"/>
      <c r="B35" s="91"/>
    </row>
    <row r="36" spans="1:2" x14ac:dyDescent="0.3">
      <c r="A36" s="92"/>
      <c r="B36" s="93"/>
    </row>
    <row r="37" spans="1:2" x14ac:dyDescent="0.3">
      <c r="A37" s="94"/>
      <c r="B37" s="94"/>
    </row>
    <row r="38" spans="1:2" x14ac:dyDescent="0.3">
      <c r="A38" s="95"/>
      <c r="B38" s="95"/>
    </row>
    <row r="39" spans="1:2" x14ac:dyDescent="0.3">
      <c r="A39" s="91"/>
      <c r="B39" s="70"/>
    </row>
    <row r="40" spans="1:2" x14ac:dyDescent="0.3">
      <c r="A40" s="91"/>
      <c r="B40" s="96"/>
    </row>
    <row r="41" spans="1:2" x14ac:dyDescent="0.3">
      <c r="B41" s="27"/>
    </row>
    <row r="42" spans="1:2" x14ac:dyDescent="0.3">
      <c r="B42" s="27"/>
    </row>
    <row r="43" spans="1:2" x14ac:dyDescent="0.3">
      <c r="B43" s="27"/>
    </row>
    <row r="44" spans="1:2" x14ac:dyDescent="0.3">
      <c r="B44" s="27"/>
    </row>
    <row r="46" spans="1:2" ht="34.5" customHeight="1" x14ac:dyDescent="0.3"/>
  </sheetData>
  <mergeCells count="1">
    <mergeCell ref="A3:XFD3"/>
  </mergeCells>
  <pageMargins left="0.7" right="0.7" top="0.75" bottom="0.75" header="0.3" footer="0.3"/>
  <pageSetup paperSize="9" scale="9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72"/>
  <sheetViews>
    <sheetView zoomScale="77" zoomScaleNormal="77" workbookViewId="0">
      <selection activeCell="B8" sqref="B8:C54"/>
    </sheetView>
  </sheetViews>
  <sheetFormatPr defaultRowHeight="18.75" x14ac:dyDescent="0.3"/>
  <cols>
    <col min="1" max="1" width="8.796875" style="3"/>
    <col min="2" max="2" width="12.19921875" style="3" customWidth="1"/>
    <col min="3" max="3" width="15.3984375" style="3" bestFit="1" customWidth="1"/>
  </cols>
  <sheetData>
    <row r="2" spans="1:3" x14ac:dyDescent="0.3">
      <c r="B2" s="278" t="s">
        <v>160</v>
      </c>
      <c r="C2" s="278"/>
    </row>
    <row r="3" spans="1:3" ht="33.75" customHeight="1" x14ac:dyDescent="0.3">
      <c r="B3" s="277" t="s">
        <v>159</v>
      </c>
      <c r="C3" s="277"/>
    </row>
    <row r="4" spans="1:3" x14ac:dyDescent="0.3">
      <c r="C4"/>
    </row>
    <row r="5" spans="1:3" ht="27.75" customHeight="1" x14ac:dyDescent="0.3">
      <c r="B5" s="73"/>
      <c r="C5" s="21"/>
    </row>
    <row r="6" spans="1:3" x14ac:dyDescent="0.3">
      <c r="B6" s="12"/>
      <c r="C6" s="12"/>
    </row>
    <row r="7" spans="1:3" ht="19.5" thickBot="1" x14ac:dyDescent="0.35">
      <c r="B7" s="23"/>
      <c r="C7" s="23"/>
    </row>
    <row r="8" spans="1:3" ht="32.25" thickBot="1" x14ac:dyDescent="0.35">
      <c r="B8" s="32" t="s">
        <v>115</v>
      </c>
      <c r="C8" s="62" t="s">
        <v>108</v>
      </c>
    </row>
    <row r="9" spans="1:3" x14ac:dyDescent="0.3">
      <c r="A9" s="12"/>
      <c r="B9" s="18" t="s">
        <v>104</v>
      </c>
      <c r="C9" s="11">
        <v>1250000</v>
      </c>
    </row>
    <row r="10" spans="1:3" x14ac:dyDescent="0.3">
      <c r="A10" s="12"/>
      <c r="B10" s="7" t="s">
        <v>105</v>
      </c>
      <c r="C10" s="8">
        <v>2916666</v>
      </c>
    </row>
    <row r="11" spans="1:3" x14ac:dyDescent="0.3">
      <c r="A11" s="12"/>
      <c r="B11" s="7" t="s">
        <v>106</v>
      </c>
      <c r="C11" s="8">
        <v>2916667</v>
      </c>
    </row>
    <row r="12" spans="1:3" x14ac:dyDescent="0.3">
      <c r="A12" s="12"/>
      <c r="B12" s="7" t="s">
        <v>107</v>
      </c>
      <c r="C12" s="8">
        <v>2166667</v>
      </c>
    </row>
    <row r="13" spans="1:3" x14ac:dyDescent="0.3">
      <c r="B13" s="34" t="s">
        <v>112</v>
      </c>
      <c r="C13" s="35">
        <f>SUM(C9:C12)</f>
        <v>9250000</v>
      </c>
    </row>
    <row r="14" spans="1:3" x14ac:dyDescent="0.3">
      <c r="B14" s="7" t="s">
        <v>84</v>
      </c>
      <c r="C14" s="25">
        <v>2500000</v>
      </c>
    </row>
    <row r="15" spans="1:3" x14ac:dyDescent="0.3">
      <c r="B15" s="7" t="s">
        <v>83</v>
      </c>
      <c r="C15" s="25">
        <v>2100000</v>
      </c>
    </row>
    <row r="16" spans="1:3" ht="18" customHeight="1" x14ac:dyDescent="0.3"/>
    <row r="17" spans="2:3" ht="22.5" customHeight="1" x14ac:dyDescent="0.3">
      <c r="B17" s="26" t="s">
        <v>85</v>
      </c>
      <c r="C17" s="105">
        <f>SUM(C14:C16)</f>
        <v>4600000</v>
      </c>
    </row>
    <row r="18" spans="2:3" ht="2.25" hidden="1" customHeight="1" x14ac:dyDescent="0.3">
      <c r="B18" s="7"/>
      <c r="C18" s="7"/>
    </row>
    <row r="19" spans="2:3" ht="17.25" customHeight="1" x14ac:dyDescent="0.3">
      <c r="B19" s="5" t="s">
        <v>50</v>
      </c>
      <c r="C19" s="25">
        <v>2250000</v>
      </c>
    </row>
    <row r="20" spans="2:3" ht="15.75" customHeight="1" x14ac:dyDescent="0.3">
      <c r="B20" s="5" t="s">
        <v>51</v>
      </c>
      <c r="C20" s="25">
        <v>1250000</v>
      </c>
    </row>
    <row r="21" spans="2:3" ht="16.5" customHeight="1" x14ac:dyDescent="0.3">
      <c r="B21" s="5" t="s">
        <v>52</v>
      </c>
      <c r="C21" s="25">
        <v>2250000</v>
      </c>
    </row>
    <row r="22" spans="2:3" ht="16.5" customHeight="1" x14ac:dyDescent="0.3">
      <c r="B22" s="5" t="s">
        <v>53</v>
      </c>
      <c r="C22" s="25">
        <v>2250000</v>
      </c>
    </row>
    <row r="23" spans="2:3" ht="20.25" customHeight="1" x14ac:dyDescent="0.3">
      <c r="B23" s="5" t="s">
        <v>54</v>
      </c>
      <c r="C23" s="25">
        <v>2916667</v>
      </c>
    </row>
    <row r="24" spans="2:3" x14ac:dyDescent="0.3">
      <c r="B24" s="5" t="s">
        <v>55</v>
      </c>
      <c r="C24" s="25">
        <v>2083333</v>
      </c>
    </row>
    <row r="25" spans="2:3" x14ac:dyDescent="0.3">
      <c r="B25" s="19" t="s">
        <v>73</v>
      </c>
      <c r="C25" s="107">
        <f>SUM(C19:C24)</f>
        <v>13000000</v>
      </c>
    </row>
    <row r="26" spans="2:3" x14ac:dyDescent="0.3">
      <c r="B26" s="5" t="s">
        <v>156</v>
      </c>
      <c r="C26" s="36">
        <v>2166667</v>
      </c>
    </row>
    <row r="27" spans="2:3" ht="32.25" x14ac:dyDescent="0.3">
      <c r="B27" s="5" t="s">
        <v>56</v>
      </c>
      <c r="C27" s="36">
        <v>2166667</v>
      </c>
    </row>
    <row r="28" spans="2:3" ht="23.25" customHeight="1" x14ac:dyDescent="0.3">
      <c r="B28" s="5" t="s">
        <v>57</v>
      </c>
      <c r="C28" s="36">
        <v>2166667</v>
      </c>
    </row>
    <row r="29" spans="2:3" x14ac:dyDescent="0.3">
      <c r="B29" s="5" t="s">
        <v>58</v>
      </c>
      <c r="C29" s="36">
        <v>2166667</v>
      </c>
    </row>
    <row r="30" spans="2:3" x14ac:dyDescent="0.3">
      <c r="B30" s="9" t="s">
        <v>94</v>
      </c>
      <c r="C30" s="36">
        <v>2083332</v>
      </c>
    </row>
    <row r="31" spans="2:3" x14ac:dyDescent="0.3">
      <c r="B31" s="9" t="s">
        <v>59</v>
      </c>
      <c r="C31" s="36">
        <v>1250000</v>
      </c>
    </row>
    <row r="32" spans="2:3" ht="21" customHeight="1" x14ac:dyDescent="0.3">
      <c r="B32" s="5" t="s">
        <v>60</v>
      </c>
      <c r="C32" s="37">
        <v>2500000</v>
      </c>
    </row>
    <row r="33" spans="2:3" ht="16.5" customHeight="1" x14ac:dyDescent="0.3">
      <c r="B33" s="9" t="s">
        <v>61</v>
      </c>
      <c r="C33" s="37">
        <v>2500000</v>
      </c>
    </row>
    <row r="34" spans="2:3" x14ac:dyDescent="0.3">
      <c r="B34" s="38" t="s">
        <v>75</v>
      </c>
      <c r="C34" s="107">
        <f>SUM(C26:C33)</f>
        <v>17000000</v>
      </c>
    </row>
    <row r="35" spans="2:3" x14ac:dyDescent="0.3">
      <c r="B35" s="5" t="s">
        <v>65</v>
      </c>
      <c r="C35" s="25">
        <v>1135758</v>
      </c>
    </row>
    <row r="36" spans="2:3" x14ac:dyDescent="0.3">
      <c r="B36" s="5" t="s">
        <v>66</v>
      </c>
      <c r="C36" s="25">
        <v>2052425</v>
      </c>
    </row>
    <row r="37" spans="2:3" x14ac:dyDescent="0.3">
      <c r="B37" s="5" t="s">
        <v>67</v>
      </c>
      <c r="C37" s="25">
        <v>4469091</v>
      </c>
    </row>
    <row r="38" spans="2:3" x14ac:dyDescent="0.3">
      <c r="B38" s="5" t="s">
        <v>68</v>
      </c>
      <c r="C38" s="25">
        <v>1969091</v>
      </c>
    </row>
    <row r="39" spans="2:3" x14ac:dyDescent="0.3">
      <c r="B39" s="5" t="s">
        <v>69</v>
      </c>
      <c r="C39" s="25">
        <v>2052425</v>
      </c>
    </row>
    <row r="40" spans="2:3" x14ac:dyDescent="0.3">
      <c r="B40" s="9" t="s">
        <v>70</v>
      </c>
      <c r="C40" s="39">
        <v>2802425</v>
      </c>
    </row>
    <row r="41" spans="2:3" x14ac:dyDescent="0.3">
      <c r="B41" s="9" t="s">
        <v>71</v>
      </c>
      <c r="C41" s="39">
        <v>1552425</v>
      </c>
    </row>
    <row r="42" spans="2:3" x14ac:dyDescent="0.3">
      <c r="B42" s="26" t="s">
        <v>74</v>
      </c>
      <c r="C42" s="105">
        <f>SUM(C35:C41)</f>
        <v>16033640</v>
      </c>
    </row>
    <row r="43" spans="2:3" ht="31.5" x14ac:dyDescent="0.3">
      <c r="B43" s="14" t="s">
        <v>76</v>
      </c>
      <c r="C43" s="40">
        <v>1977262</v>
      </c>
    </row>
    <row r="44" spans="2:3" x14ac:dyDescent="0.3">
      <c r="B44" s="7" t="s">
        <v>77</v>
      </c>
      <c r="C44" s="40">
        <v>1977262</v>
      </c>
    </row>
    <row r="45" spans="2:3" x14ac:dyDescent="0.3">
      <c r="B45" s="7" t="s">
        <v>78</v>
      </c>
      <c r="C45" s="36">
        <v>2727262</v>
      </c>
    </row>
    <row r="46" spans="2:3" x14ac:dyDescent="0.3">
      <c r="B46" s="7" t="s">
        <v>79</v>
      </c>
      <c r="C46" s="40">
        <v>1977262</v>
      </c>
    </row>
    <row r="47" spans="2:3" x14ac:dyDescent="0.3">
      <c r="B47" s="7" t="s">
        <v>80</v>
      </c>
      <c r="C47" s="36">
        <v>2727262</v>
      </c>
    </row>
    <row r="48" spans="2:3" x14ac:dyDescent="0.3">
      <c r="B48" s="7" t="s">
        <v>81</v>
      </c>
      <c r="C48" s="36">
        <v>1060595</v>
      </c>
    </row>
    <row r="49" spans="1:3" x14ac:dyDescent="0.3">
      <c r="B49" s="26" t="s">
        <v>82</v>
      </c>
      <c r="C49" s="105">
        <f>SUM(C43:C48)</f>
        <v>12446905</v>
      </c>
    </row>
    <row r="50" spans="1:3" ht="32.25" x14ac:dyDescent="0.3">
      <c r="A50" s="12"/>
      <c r="B50" s="5" t="s">
        <v>91</v>
      </c>
      <c r="C50" s="8">
        <v>2333333</v>
      </c>
    </row>
    <row r="51" spans="1:3" x14ac:dyDescent="0.3">
      <c r="A51" s="12"/>
      <c r="B51" s="7" t="s">
        <v>98</v>
      </c>
      <c r="C51" s="8">
        <v>2500000</v>
      </c>
    </row>
    <row r="52" spans="1:3" x14ac:dyDescent="0.3">
      <c r="A52" s="12"/>
      <c r="B52" s="7" t="s">
        <v>92</v>
      </c>
      <c r="C52" s="8">
        <v>2500000</v>
      </c>
    </row>
    <row r="53" spans="1:3" x14ac:dyDescent="0.3">
      <c r="A53" s="12"/>
      <c r="B53" s="7" t="s">
        <v>93</v>
      </c>
      <c r="C53" s="8">
        <v>2916667</v>
      </c>
    </row>
    <row r="54" spans="1:3" x14ac:dyDescent="0.3">
      <c r="B54" s="26" t="s">
        <v>90</v>
      </c>
      <c r="C54" s="106">
        <f>SUM(C50:C53)</f>
        <v>10250000</v>
      </c>
    </row>
    <row r="55" spans="1:3" x14ac:dyDescent="0.3">
      <c r="B55" s="12"/>
      <c r="C55" s="12"/>
    </row>
    <row r="56" spans="1:3" x14ac:dyDescent="0.3">
      <c r="B56" s="13"/>
      <c r="C56" s="60"/>
    </row>
    <row r="57" spans="1:3" x14ac:dyDescent="0.3">
      <c r="B57" s="13"/>
      <c r="C57" s="15"/>
    </row>
    <row r="58" spans="1:3" x14ac:dyDescent="0.3">
      <c r="B58" s="16"/>
      <c r="C58" s="16"/>
    </row>
    <row r="59" spans="1:3" x14ac:dyDescent="0.3">
      <c r="B59" s="27"/>
      <c r="C59" s="72"/>
    </row>
    <row r="60" spans="1:3" x14ac:dyDescent="0.3">
      <c r="C60" s="31"/>
    </row>
    <row r="61" spans="1:3" x14ac:dyDescent="0.3">
      <c r="C61" s="72"/>
    </row>
    <row r="62" spans="1:3" x14ac:dyDescent="0.3">
      <c r="C62" s="12"/>
    </row>
    <row r="63" spans="1:3" x14ac:dyDescent="0.3">
      <c r="C63" s="12"/>
    </row>
    <row r="64" spans="1:3" x14ac:dyDescent="0.3">
      <c r="C64" s="12"/>
    </row>
    <row r="65" spans="2:3" x14ac:dyDescent="0.3">
      <c r="C65" s="12"/>
    </row>
    <row r="66" spans="2:3" x14ac:dyDescent="0.3">
      <c r="C66" s="12"/>
    </row>
    <row r="67" spans="2:3" x14ac:dyDescent="0.3">
      <c r="B67" s="12"/>
      <c r="C67" s="12"/>
    </row>
    <row r="68" spans="2:3" x14ac:dyDescent="0.3">
      <c r="B68" s="12"/>
      <c r="C68" s="12"/>
    </row>
    <row r="69" spans="2:3" x14ac:dyDescent="0.3">
      <c r="B69" s="12"/>
      <c r="C69" s="12"/>
    </row>
    <row r="70" spans="2:3" x14ac:dyDescent="0.3">
      <c r="B70" s="12"/>
      <c r="C70" s="12"/>
    </row>
    <row r="71" spans="2:3" x14ac:dyDescent="0.3">
      <c r="B71" s="12"/>
      <c r="C71" s="12"/>
    </row>
    <row r="72" spans="2:3" x14ac:dyDescent="0.3">
      <c r="B72" s="12"/>
      <c r="C72" s="12"/>
    </row>
  </sheetData>
  <mergeCells count="2">
    <mergeCell ref="B2:C2"/>
    <mergeCell ref="B3:C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zoomScale="80" zoomScaleNormal="80" workbookViewId="0">
      <selection activeCell="J31" sqref="J31"/>
    </sheetView>
  </sheetViews>
  <sheetFormatPr defaultRowHeight="18.75" x14ac:dyDescent="0.3"/>
  <cols>
    <col min="1" max="1" width="10.09765625" customWidth="1"/>
    <col min="2" max="2" width="11.69921875" customWidth="1"/>
  </cols>
  <sheetData>
    <row r="1" spans="1:2" x14ac:dyDescent="0.3">
      <c r="B1" s="112" t="s">
        <v>161</v>
      </c>
    </row>
    <row r="2" spans="1:2" ht="32.25" customHeight="1" x14ac:dyDescent="0.3">
      <c r="A2" s="279" t="s">
        <v>162</v>
      </c>
      <c r="B2" s="279"/>
    </row>
    <row r="3" spans="1:2" x14ac:dyDescent="0.3">
      <c r="B3" s="1"/>
    </row>
    <row r="4" spans="1:2" ht="19.5" thickBot="1" x14ac:dyDescent="0.35">
      <c r="B4" s="21"/>
    </row>
    <row r="5" spans="1:2" ht="32.25" thickBot="1" x14ac:dyDescent="0.35">
      <c r="A5" s="32" t="s">
        <v>151</v>
      </c>
      <c r="B5" s="33" t="s">
        <v>150</v>
      </c>
    </row>
    <row r="6" spans="1:2" x14ac:dyDescent="0.3">
      <c r="A6" s="18" t="s">
        <v>116</v>
      </c>
      <c r="B6" s="11">
        <v>1997500</v>
      </c>
    </row>
    <row r="7" spans="1:2" x14ac:dyDescent="0.3">
      <c r="A7" s="7" t="s">
        <v>117</v>
      </c>
      <c r="B7" s="8">
        <v>2497500</v>
      </c>
    </row>
    <row r="8" spans="1:2" x14ac:dyDescent="0.3">
      <c r="A8" s="7" t="s">
        <v>118</v>
      </c>
      <c r="B8" s="8">
        <v>2497500</v>
      </c>
    </row>
    <row r="9" spans="1:2" x14ac:dyDescent="0.3">
      <c r="A9" s="7" t="s">
        <v>119</v>
      </c>
      <c r="B9" s="8">
        <v>2497500</v>
      </c>
    </row>
    <row r="10" spans="1:2" x14ac:dyDescent="0.3">
      <c r="A10" s="63" t="s">
        <v>120</v>
      </c>
      <c r="B10" s="8">
        <v>2497500</v>
      </c>
    </row>
    <row r="11" spans="1:2" x14ac:dyDescent="0.3">
      <c r="A11" s="63" t="s">
        <v>121</v>
      </c>
      <c r="B11" s="8">
        <v>2497500</v>
      </c>
    </row>
    <row r="12" spans="1:2" ht="32.25" x14ac:dyDescent="0.3">
      <c r="A12" s="9" t="s">
        <v>122</v>
      </c>
      <c r="B12" s="8">
        <v>2497500</v>
      </c>
    </row>
    <row r="13" spans="1:2" ht="32.25" x14ac:dyDescent="0.3">
      <c r="A13" s="9" t="s">
        <v>123</v>
      </c>
      <c r="B13" s="10">
        <v>1247500</v>
      </c>
    </row>
    <row r="14" spans="1:2" x14ac:dyDescent="0.3">
      <c r="A14" s="44" t="s">
        <v>157</v>
      </c>
      <c r="B14" s="42">
        <v>2500000</v>
      </c>
    </row>
    <row r="15" spans="1:2" x14ac:dyDescent="0.3">
      <c r="A15" s="5" t="s">
        <v>127</v>
      </c>
      <c r="B15" s="17">
        <v>2500000</v>
      </c>
    </row>
    <row r="16" spans="1:2" ht="32.25" x14ac:dyDescent="0.3">
      <c r="A16" s="5" t="s">
        <v>128</v>
      </c>
      <c r="B16" s="17">
        <v>2500000</v>
      </c>
    </row>
    <row r="17" spans="1:2" ht="32.25" x14ac:dyDescent="0.3">
      <c r="A17" s="29" t="s">
        <v>124</v>
      </c>
      <c r="B17" s="108">
        <f>SUM(B6:B16)</f>
        <v>25730000</v>
      </c>
    </row>
    <row r="18" spans="1:2" ht="30.75" x14ac:dyDescent="0.3">
      <c r="A18" s="45" t="s">
        <v>132</v>
      </c>
      <c r="B18" s="17">
        <v>2883333</v>
      </c>
    </row>
    <row r="19" spans="1:2" x14ac:dyDescent="0.3">
      <c r="A19" s="5" t="s">
        <v>133</v>
      </c>
      <c r="B19" s="17">
        <v>2466666</v>
      </c>
    </row>
    <row r="20" spans="1:2" ht="32.25" x14ac:dyDescent="0.3">
      <c r="A20" s="5" t="s">
        <v>134</v>
      </c>
      <c r="B20" s="17">
        <v>2133333</v>
      </c>
    </row>
    <row r="21" spans="1:2" ht="32.25" x14ac:dyDescent="0.3">
      <c r="A21" s="5" t="s">
        <v>135</v>
      </c>
      <c r="B21" s="17">
        <v>2133333</v>
      </c>
    </row>
    <row r="22" spans="1:2" ht="32.25" x14ac:dyDescent="0.3">
      <c r="A22" s="29" t="s">
        <v>136</v>
      </c>
      <c r="B22" s="108">
        <f>SUM(B18:B21)</f>
        <v>9616665</v>
      </c>
    </row>
    <row r="23" spans="1:2" x14ac:dyDescent="0.3">
      <c r="A23" s="5" t="s">
        <v>140</v>
      </c>
      <c r="B23" s="17">
        <v>1979167</v>
      </c>
    </row>
    <row r="24" spans="1:2" x14ac:dyDescent="0.3">
      <c r="A24" s="5" t="s">
        <v>141</v>
      </c>
      <c r="B24" s="17">
        <v>729167</v>
      </c>
    </row>
    <row r="25" spans="1:2" x14ac:dyDescent="0.3">
      <c r="A25" s="9" t="s">
        <v>142</v>
      </c>
      <c r="B25" s="8">
        <v>2395833</v>
      </c>
    </row>
    <row r="26" spans="1:2" ht="32.25" x14ac:dyDescent="0.3">
      <c r="A26" s="43" t="s">
        <v>139</v>
      </c>
      <c r="B26" s="106">
        <f>SUM(B23:B25)</f>
        <v>5104167</v>
      </c>
    </row>
    <row r="27" spans="1:2" x14ac:dyDescent="0.3">
      <c r="A27" s="7" t="s">
        <v>143</v>
      </c>
      <c r="B27" s="8">
        <v>2166667</v>
      </c>
    </row>
    <row r="28" spans="1:2" x14ac:dyDescent="0.3">
      <c r="A28" s="7" t="s">
        <v>144</v>
      </c>
      <c r="B28" s="8">
        <v>2166667</v>
      </c>
    </row>
    <row r="29" spans="1:2" ht="32.25" x14ac:dyDescent="0.3">
      <c r="A29" s="29" t="s">
        <v>145</v>
      </c>
      <c r="B29" s="41">
        <f>SUM(B27:B28)</f>
        <v>4333334</v>
      </c>
    </row>
    <row r="30" spans="1:2" x14ac:dyDescent="0.3">
      <c r="A30" s="27"/>
      <c r="B30" s="30"/>
    </row>
    <row r="31" spans="1:2" x14ac:dyDescent="0.3">
      <c r="A31" s="31"/>
      <c r="B31" s="2"/>
    </row>
    <row r="32" spans="1:2" x14ac:dyDescent="0.3">
      <c r="A32" s="3"/>
      <c r="B32" s="27"/>
    </row>
    <row r="33" spans="1:2" x14ac:dyDescent="0.3">
      <c r="A33" s="3"/>
      <c r="B33" s="27"/>
    </row>
    <row r="34" spans="1:2" x14ac:dyDescent="0.3">
      <c r="A34" s="13"/>
      <c r="B34" s="20"/>
    </row>
    <row r="35" spans="1:2" x14ac:dyDescent="0.3">
      <c r="A35" s="3"/>
      <c r="B35" s="3"/>
    </row>
    <row r="36" spans="1:2" x14ac:dyDescent="0.3">
      <c r="A36" s="3"/>
      <c r="B36" s="3"/>
    </row>
    <row r="37" spans="1:2" x14ac:dyDescent="0.3">
      <c r="A37" s="3"/>
      <c r="B37" s="3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zoomScale="91" zoomScaleNormal="91" workbookViewId="0">
      <selection activeCell="A5" sqref="A5:B20"/>
    </sheetView>
  </sheetViews>
  <sheetFormatPr defaultRowHeight="18.75" x14ac:dyDescent="0.3"/>
  <cols>
    <col min="1" max="1" width="9.796875" customWidth="1"/>
    <col min="2" max="2" width="15.19921875" customWidth="1"/>
  </cols>
  <sheetData>
    <row r="1" spans="1:2" x14ac:dyDescent="0.3">
      <c r="B1" s="112" t="s">
        <v>161</v>
      </c>
    </row>
    <row r="2" spans="1:2" ht="42.75" customHeight="1" x14ac:dyDescent="0.3">
      <c r="A2" s="279" t="s">
        <v>162</v>
      </c>
      <c r="B2" s="279"/>
    </row>
    <row r="3" spans="1:2" x14ac:dyDescent="0.3">
      <c r="B3" s="1"/>
    </row>
    <row r="4" spans="1:2" ht="18.75" customHeight="1" x14ac:dyDescent="0.3">
      <c r="B4" s="21"/>
    </row>
    <row r="5" spans="1:2" ht="42.75" customHeight="1" x14ac:dyDescent="0.3">
      <c r="A5" s="65" t="s">
        <v>151</v>
      </c>
      <c r="B5" s="65" t="s">
        <v>150</v>
      </c>
    </row>
    <row r="6" spans="1:2" ht="31.5" customHeight="1" x14ac:dyDescent="0.3">
      <c r="A6" s="282" t="s">
        <v>125</v>
      </c>
      <c r="B6" s="280">
        <v>2497500</v>
      </c>
    </row>
    <row r="7" spans="1:2" x14ac:dyDescent="0.3">
      <c r="A7" s="283"/>
      <c r="B7" s="281"/>
    </row>
    <row r="8" spans="1:2" ht="31.5" x14ac:dyDescent="0.3">
      <c r="A8" s="66" t="s">
        <v>126</v>
      </c>
      <c r="B8" s="67">
        <v>4997500</v>
      </c>
    </row>
    <row r="9" spans="1:2" x14ac:dyDescent="0.3">
      <c r="A9" s="58" t="s">
        <v>129</v>
      </c>
      <c r="B9" s="22">
        <v>4156445</v>
      </c>
    </row>
    <row r="10" spans="1:2" ht="32.25" x14ac:dyDescent="0.3">
      <c r="A10" s="68" t="s">
        <v>130</v>
      </c>
      <c r="B10" s="22">
        <v>2500000</v>
      </c>
    </row>
    <row r="11" spans="1:2" x14ac:dyDescent="0.3">
      <c r="A11" s="58" t="s">
        <v>131</v>
      </c>
      <c r="B11" s="22">
        <v>6643555</v>
      </c>
    </row>
    <row r="12" spans="1:2" ht="32.25" x14ac:dyDescent="0.3">
      <c r="A12" s="69" t="s">
        <v>124</v>
      </c>
      <c r="B12" s="109">
        <f>SUM(B6:B11)</f>
        <v>20795000</v>
      </c>
    </row>
    <row r="13" spans="1:2" x14ac:dyDescent="0.3">
      <c r="A13" s="68" t="s">
        <v>137</v>
      </c>
      <c r="B13" s="67">
        <v>5383333</v>
      </c>
    </row>
    <row r="14" spans="1:2" ht="32.25" x14ac:dyDescent="0.3">
      <c r="A14" s="69" t="s">
        <v>136</v>
      </c>
      <c r="B14" s="109">
        <f>SUM(B13)</f>
        <v>5383333</v>
      </c>
    </row>
    <row r="15" spans="1:2" ht="32.25" x14ac:dyDescent="0.3">
      <c r="A15" s="68" t="s">
        <v>138</v>
      </c>
      <c r="B15" s="67">
        <v>4895833</v>
      </c>
    </row>
    <row r="16" spans="1:2" ht="32.25" x14ac:dyDescent="0.3">
      <c r="A16" s="69" t="s">
        <v>139</v>
      </c>
      <c r="B16" s="109">
        <f>SUM(B15)</f>
        <v>4895833</v>
      </c>
    </row>
    <row r="17" spans="1:2" x14ac:dyDescent="0.3">
      <c r="A17" s="68" t="s">
        <v>146</v>
      </c>
      <c r="B17" s="67">
        <v>3333333</v>
      </c>
    </row>
    <row r="18" spans="1:2" x14ac:dyDescent="0.3">
      <c r="A18" s="58" t="s">
        <v>147</v>
      </c>
      <c r="B18" s="67">
        <v>3333333</v>
      </c>
    </row>
    <row r="19" spans="1:2" x14ac:dyDescent="0.3">
      <c r="A19" s="58" t="s">
        <v>148</v>
      </c>
      <c r="B19" s="67">
        <v>3333333</v>
      </c>
    </row>
    <row r="20" spans="1:2" x14ac:dyDescent="0.3">
      <c r="A20" s="69" t="s">
        <v>149</v>
      </c>
      <c r="B20" s="110">
        <f>SUM(B17:B19)</f>
        <v>9999999</v>
      </c>
    </row>
    <row r="21" spans="1:2" x14ac:dyDescent="0.3">
      <c r="A21" s="27"/>
      <c r="B21" s="59"/>
    </row>
    <row r="22" spans="1:2" x14ac:dyDescent="0.3">
      <c r="A22" s="70"/>
      <c r="B22" s="2"/>
    </row>
    <row r="24" spans="1:2" x14ac:dyDescent="0.3">
      <c r="A24" s="97"/>
      <c r="B24" s="6"/>
    </row>
  </sheetData>
  <mergeCells count="3">
    <mergeCell ref="A2:B2"/>
    <mergeCell ref="B6:B7"/>
    <mergeCell ref="A6:A7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5" sqref="G25"/>
    </sheetView>
  </sheetViews>
  <sheetFormatPr defaultRowHeight="18.7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ЗА БИРН </vt:lpstr>
      <vt:lpstr>JADRAN Republika </vt:lpstr>
      <vt:lpstr>Roofs republika</vt:lpstr>
      <vt:lpstr>Roofs lokal</vt:lpstr>
      <vt:lpstr>TONČEV LOKAL </vt:lpstr>
      <vt:lpstr>TONČEV REPUBLIKA</vt:lpstr>
      <vt:lpstr>Sheet2</vt:lpstr>
      <vt:lpstr>'ЗА БИРН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Ljiljana Andrejević</dc:creator>
  <cp:lastModifiedBy>Ljiljana. Andrejevic</cp:lastModifiedBy>
  <cp:lastPrinted>2017-03-31T09:07:24Z</cp:lastPrinted>
  <dcterms:created xsi:type="dcterms:W3CDTF">2016-04-08T07:24:25Z</dcterms:created>
  <dcterms:modified xsi:type="dcterms:W3CDTF">2017-04-07T11:53:33Z</dcterms:modified>
</cp:coreProperties>
</file>